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0\Aktuell\"/>
    </mc:Choice>
  </mc:AlternateContent>
  <xr:revisionPtr revIDLastSave="0" documentId="13_ncr:1_{B2C67A36-90DC-4ED9-A212-CE6F567F6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0" r:id="rId1"/>
    <sheet name="2024" sheetId="39" r:id="rId2"/>
    <sheet name="2023" sheetId="37" r:id="rId3"/>
    <sheet name="2022" sheetId="20" r:id="rId4"/>
    <sheet name="2021" sheetId="13" r:id="rId5"/>
    <sheet name="2020" sheetId="18" r:id="rId6"/>
    <sheet name="2019" sheetId="19" r:id="rId7"/>
    <sheet name="2018" sheetId="21" r:id="rId8"/>
    <sheet name="2017" sheetId="22" r:id="rId9"/>
    <sheet name="2016" sheetId="23" r:id="rId10"/>
    <sheet name="2015" sheetId="24" r:id="rId11"/>
    <sheet name="2014" sheetId="25" r:id="rId12"/>
    <sheet name="2013" sheetId="26" r:id="rId13"/>
    <sheet name="2012" sheetId="27" r:id="rId14"/>
    <sheet name="2011" sheetId="28" r:id="rId15"/>
    <sheet name="2010" sheetId="29" r:id="rId16"/>
    <sheet name="2009" sheetId="30" r:id="rId17"/>
    <sheet name="2008" sheetId="31" r:id="rId18"/>
    <sheet name="2007" sheetId="32" r:id="rId19"/>
    <sheet name="2006" sheetId="33" r:id="rId20"/>
    <sheet name="2005" sheetId="34" r:id="rId21"/>
    <sheet name="2004" sheetId="35" r:id="rId22"/>
  </sheets>
  <definedNames>
    <definedName name="_xlnm.Print_Titles" localSheetId="3">'2022'!$1:$8</definedName>
    <definedName name="_xlnm.Print_Titles" localSheetId="2">'2023'!$1:$8</definedName>
    <definedName name="_xlnm.Print_Titles" localSheetId="1">'2024'!$1:$8</definedName>
    <definedName name="_xlnm.Print_Titles" localSheetId="0">'2025'!$1:$8</definedName>
    <definedName name="Print_Titles" localSheetId="6">'2019'!$1:$8</definedName>
    <definedName name="Print_Titles" localSheetId="5">'2020'!$1:$8</definedName>
    <definedName name="Print_Titles" localSheetId="4">'2021'!$1:$8</definedName>
    <definedName name="Print_Titles" localSheetId="3">'2022'!$1:$8</definedName>
    <definedName name="Print_Titles" localSheetId="2">'2023'!$1:$8</definedName>
    <definedName name="Print_Titles" localSheetId="1">'2024'!$1:$8</definedName>
    <definedName name="Print_Titles" localSheetId="0">'2025'!$1:$8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9" l="1"/>
  <c r="S25" i="19"/>
  <c r="D26" i="19"/>
  <c r="D25" i="19"/>
  <c r="D26" i="18"/>
  <c r="D25" i="18"/>
  <c r="D26" i="13"/>
  <c r="D25" i="13"/>
  <c r="S34" i="19" l="1"/>
  <c r="S27" i="19"/>
  <c r="S14" i="19"/>
  <c r="S13" i="19"/>
  <c r="S12" i="19"/>
  <c r="S11" i="19"/>
  <c r="S10" i="19"/>
  <c r="S9" i="19"/>
  <c r="S41" i="18"/>
  <c r="S39" i="18"/>
  <c r="S38" i="18"/>
  <c r="S37" i="18"/>
  <c r="S36" i="18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41" i="13"/>
  <c r="S39" i="13"/>
  <c r="S38" i="13"/>
  <c r="S37" i="13"/>
  <c r="S36" i="13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43" i="20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2" i="20"/>
  <c r="S11" i="20"/>
  <c r="S10" i="20"/>
  <c r="S9" i="20"/>
  <c r="S47" i="37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2" i="37"/>
  <c r="S11" i="37"/>
  <c r="S10" i="37"/>
  <c r="S9" i="37"/>
  <c r="D46" i="40" l="1"/>
  <c r="D44" i="40"/>
  <c r="D43" i="40"/>
  <c r="D42" i="40"/>
  <c r="D41" i="40"/>
  <c r="D40" i="40"/>
  <c r="D39" i="40"/>
  <c r="D38" i="40"/>
  <c r="D36" i="40"/>
  <c r="D35" i="40"/>
  <c r="D34" i="40"/>
  <c r="D33" i="40"/>
  <c r="D32" i="40"/>
  <c r="F12" i="40"/>
  <c r="S12" i="40" l="1"/>
  <c r="F9" i="40"/>
  <c r="S9" i="40" s="1"/>
  <c r="S46" i="40"/>
  <c r="S44" i="40"/>
  <c r="S43" i="40"/>
  <c r="S42" i="40"/>
  <c r="S41" i="40"/>
  <c r="S39" i="40"/>
  <c r="S32" i="40"/>
  <c r="S31" i="40"/>
  <c r="S30" i="40"/>
  <c r="S29" i="40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1" i="40"/>
  <c r="S10" i="40"/>
  <c r="S33" i="39"/>
  <c r="S32" i="39"/>
  <c r="S48" i="39"/>
  <c r="S46" i="39"/>
  <c r="S45" i="39"/>
  <c r="S44" i="39"/>
  <c r="S43" i="39"/>
  <c r="S41" i="39"/>
  <c r="S34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1" i="40"/>
  <c r="D10" i="40"/>
  <c r="D9" i="40"/>
  <c r="D28" i="39"/>
  <c r="D33" i="39"/>
  <c r="D32" i="39"/>
  <c r="D31" i="39"/>
  <c r="D30" i="39"/>
  <c r="D29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1" i="39"/>
  <c r="D10" i="39"/>
  <c r="D12" i="40" l="1"/>
  <c r="D12" i="39"/>
  <c r="D9" i="39"/>
  <c r="D30" i="37" l="1"/>
  <c r="D27" i="37"/>
  <c r="D21" i="37"/>
  <c r="D15" i="37"/>
  <c r="D32" i="37" l="1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D9" i="37" l="1"/>
  <c r="D12" i="37"/>
  <c r="D22" i="20" l="1"/>
  <c r="D18" i="20"/>
  <c r="Q12" i="20" l="1"/>
  <c r="Q9" i="20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D12" i="20" l="1"/>
  <c r="D9" i="20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F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F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J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F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P21" i="25" s="1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33" l="1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<sst xmlns="http://schemas.openxmlformats.org/spreadsheetml/2006/main" count="1100" uniqueCount="130">
  <si>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</si>
  <si>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</si>
  <si>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</si>
  <si>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</si>
  <si>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</si>
  <si>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</si>
  <si>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</si>
  <si>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</si>
  <si>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</si>
  <si>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</si>
  <si>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</si>
  <si>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</si>
  <si>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</si>
  <si>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</si>
  <si>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</si>
  <si>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</si>
  <si>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</si>
  <si>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</si>
  <si>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</si>
  <si>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</si>
  <si>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</si>
  <si>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</si>
  <si>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</si>
  <si>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</si>
  <si>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</si>
  <si>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</si>
  <si>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</si>
  <si>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</si>
  <si>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</si>
  <si>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</si>
  <si>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</si>
  <si>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</si>
  <si>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</si>
  <si>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</si>
  <si>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</si>
  <si>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</si>
  <si>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</si>
  <si>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</si>
  <si>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</si>
  <si>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</si>
  <si>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</si>
  <si>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</si>
  <si>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</si>
  <si>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</si>
  <si>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</si>
  <si>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</si>
  <si>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</si>
  <si>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</si>
  <si>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</si>
  <si>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</si>
  <si>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</si>
  <si>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</si>
  <si>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</si>
  <si>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</si>
  <si>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</si>
  <si>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</si>
  <si>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</si>
  <si>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</si>
  <si>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t>Datenquelle: Bundesamt für Statistik, Beherbergungsstatistik HESTA (Datenstand: 24.2.2022)</t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</si>
  <si>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</si>
  <si>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</si>
  <si>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</si>
  <si>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</si>
  <si>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</si>
  <si>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</si>
  <si>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</si>
  <si>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</si>
  <si>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</si>
  <si>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</si>
  <si>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</si>
  <si>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</si>
  <si>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</si>
  <si>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</si>
  <si>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</si>
  <si>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</si>
  <si>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</si>
  <si>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</si>
  <si>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</si>
  <si>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</si>
  <si>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</si>
  <si>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</si>
  <si>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</si>
  <si>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</si>
  <si>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</si>
  <si>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</si>
  <si>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</si>
  <si>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Datenquelle: Bundesamt für Statistik, Beherbergungsstatistik HESTA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</si>
  <si>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</si>
  <si>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</si>
  <si>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</si>
  <si>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</si>
  <si>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</si>
  <si>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</si>
  <si>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</si>
  <si>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</si>
  <si>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</si>
  <si>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</si>
  <si>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</si>
  <si>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</si>
  <si>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</si>
  <si>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</si>
  <si>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</si>
  <si>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</si>
  <si>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</si>
  <si>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t>Datenquelle: Bundesamt für Statistik, Beherbergungsstatistik HESTA (Datenstand: 27.2.2020)</t>
  </si>
  <si>
    <t>Datenquelle: Bundesamt für Statistik, Beherbergungsstatistik HESTA (Datenstand: 19.2.2021)</t>
  </si>
  <si>
    <t>Datenquelle: Bundesamt für Statistik, Beherbergungsstatistik HESTA (Datenstand: 23.2.2023)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</si>
  <si>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</si>
  <si>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</si>
  <si>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</si>
  <si>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</si>
  <si>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</si>
  <si>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</si>
  <si>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</si>
  <si>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</si>
  <si>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</si>
  <si>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Datenquelle: Bundesamt für Statistik, Beherbergungsstatistik HESTA (Datenstand: 22.2.2024)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</si>
  <si>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</si>
  <si>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</si>
  <si>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</si>
  <si>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</si>
  <si>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</si>
  <si>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</si>
  <si>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</si>
  <si>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20.2.2025)</t>
  </si>
  <si>
    <t>Ankünfte und Übernachtungen sowie Betten- und Zimmerauslastung in Hotelleriebetrieben nach Monat 2025</t>
  </si>
  <si>
    <t>2024/2025</t>
  </si>
  <si>
    <t>Datenquelle: Bundesamt für Statistik, Beherbergungsstatistik HESTA (Datenstand: 10.3.2025)</t>
  </si>
  <si>
    <r>
      <t>2025</t>
    </r>
    <r>
      <rPr>
        <i/>
        <vertAlign val="superscript"/>
        <sz val="8"/>
        <color theme="1"/>
        <rFont val="Arial"/>
        <family val="2"/>
      </rPr>
      <t>1</t>
    </r>
  </si>
  <si>
    <t>provisorische 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</si>
</sst>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  <numFmt numFmtId="170" formatCode="#\ ##0\ ##0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167" fontId="12" fillId="0" borderId="0" xfId="4" applyNumberFormat="1" applyFont="1" applyAlignment="1">
      <alignment horizontal="right"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90599-2737-4DB6-9085-C6C15C07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14768C-C7BD-4222-878E-AFE680F2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2223-B6F7-4C2E-88E7-614F587CC913}">
  <dimension ref="A1:U53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125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128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70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126</v>
      </c>
      <c r="U8" s="1"/>
    </row>
    <row r="9" spans="1:21" x14ac:dyDescent="0.2">
      <c r="A9" s="21" t="s">
        <v>16</v>
      </c>
      <c r="B9" s="22"/>
      <c r="C9" s="22"/>
      <c r="D9" s="24">
        <f>SUM(F9:Q9)</f>
        <v>33729</v>
      </c>
      <c r="E9" s="24"/>
      <c r="F9" s="24">
        <f>SUM(F10:F11)</f>
        <v>33729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6">
        <f>100*(F9-'2024'!F9)/'2024'!F9</f>
        <v>2.4979487647005199</v>
      </c>
    </row>
    <row r="10" spans="1:21" x14ac:dyDescent="0.2">
      <c r="B10" s="17" t="s">
        <v>17</v>
      </c>
      <c r="D10" s="27">
        <f t="shared" ref="D10:D27" si="0">SUM(F10:Q10)</f>
        <v>19272</v>
      </c>
      <c r="E10" s="27"/>
      <c r="F10" s="27">
        <v>19272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9">
        <f>100*(F10-'2024'!F10)/'2024'!F10</f>
        <v>2.0492454328832408</v>
      </c>
    </row>
    <row r="11" spans="1:21" x14ac:dyDescent="0.2">
      <c r="B11" s="17" t="s">
        <v>18</v>
      </c>
      <c r="D11" s="27">
        <f t="shared" si="0"/>
        <v>14457</v>
      </c>
      <c r="E11" s="27"/>
      <c r="F11" s="27">
        <v>14457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9">
        <f>100*(F11-'2024'!F11)/'2024'!F11</f>
        <v>3.102267864783911</v>
      </c>
    </row>
    <row r="12" spans="1:21" x14ac:dyDescent="0.2">
      <c r="A12" s="18" t="s">
        <v>19</v>
      </c>
      <c r="D12" s="27">
        <f t="shared" si="0"/>
        <v>57136</v>
      </c>
      <c r="E12" s="27"/>
      <c r="F12" s="27">
        <f>SUM(F13:F14)</f>
        <v>57136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9">
        <f>100*(F12-'2024'!F12)/'2024'!F12</f>
        <v>-0.18866606107190273</v>
      </c>
    </row>
    <row r="13" spans="1:21" x14ac:dyDescent="0.2">
      <c r="B13" s="17" t="s">
        <v>17</v>
      </c>
      <c r="D13" s="27">
        <f t="shared" si="0"/>
        <v>28823</v>
      </c>
      <c r="E13" s="27"/>
      <c r="F13" s="27">
        <v>28823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9">
        <f>100*(F13-'2024'!F13)/'2024'!F13</f>
        <v>0.88554427721386064</v>
      </c>
    </row>
    <row r="14" spans="1:21" x14ac:dyDescent="0.2">
      <c r="B14" s="17" t="s">
        <v>18</v>
      </c>
      <c r="D14" s="27">
        <f t="shared" si="0"/>
        <v>28313</v>
      </c>
      <c r="E14" s="27"/>
      <c r="F14" s="27">
        <v>28313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9">
        <f>100*(F14-'2024'!F14)/'2024'!F14</f>
        <v>-1.2589802608635001</v>
      </c>
    </row>
    <row r="15" spans="1:21" x14ac:dyDescent="0.2">
      <c r="B15" s="17" t="s">
        <v>37</v>
      </c>
      <c r="C15" s="17" t="s">
        <v>119</v>
      </c>
      <c r="D15" s="27">
        <f t="shared" si="0"/>
        <v>370</v>
      </c>
      <c r="E15" s="27"/>
      <c r="F15" s="27">
        <v>370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9">
        <f>100*(F15-'2024'!F15)/'2024'!F15</f>
        <v>-1.0695187165775402</v>
      </c>
    </row>
    <row r="16" spans="1:21" x14ac:dyDescent="0.2">
      <c r="B16" s="1"/>
      <c r="C16" s="17" t="s">
        <v>20</v>
      </c>
      <c r="D16" s="27">
        <f t="shared" si="0"/>
        <v>6042</v>
      </c>
      <c r="E16" s="27"/>
      <c r="F16" s="27">
        <v>6042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9">
        <f>100*(F16-'2024'!F16)/'2024'!F16</f>
        <v>1.8028643639427127</v>
      </c>
    </row>
    <row r="17" spans="1:20" x14ac:dyDescent="0.2">
      <c r="C17" s="17" t="s">
        <v>21</v>
      </c>
      <c r="D17" s="27">
        <f t="shared" si="0"/>
        <v>1575</v>
      </c>
      <c r="E17" s="27"/>
      <c r="F17" s="27">
        <v>1575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9">
        <f>100*(F17-'2024'!F17)/'2024'!F17</f>
        <v>-4.0219378427787937</v>
      </c>
    </row>
    <row r="18" spans="1:20" x14ac:dyDescent="0.2">
      <c r="C18" s="17" t="s">
        <v>22</v>
      </c>
      <c r="D18" s="27">
        <f t="shared" si="0"/>
        <v>2378</v>
      </c>
      <c r="E18" s="27"/>
      <c r="F18" s="27">
        <v>2378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9">
        <f>100*(F18-'2024'!F18)/'2024'!F18</f>
        <v>10.862470862470863</v>
      </c>
    </row>
    <row r="19" spans="1:20" x14ac:dyDescent="0.2">
      <c r="C19" s="17" t="s">
        <v>114</v>
      </c>
      <c r="D19" s="27">
        <f t="shared" si="0"/>
        <v>712</v>
      </c>
      <c r="E19" s="27"/>
      <c r="F19" s="27">
        <v>712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9">
        <f>100*(F19-'2024'!F19)/'2024'!F19</f>
        <v>-27.049180327868854</v>
      </c>
    </row>
    <row r="20" spans="1:20" x14ac:dyDescent="0.2">
      <c r="C20" s="17" t="s">
        <v>23</v>
      </c>
      <c r="D20" s="27">
        <f t="shared" si="0"/>
        <v>678</v>
      </c>
      <c r="E20" s="27"/>
      <c r="F20" s="27">
        <v>678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9">
        <f>100*(F20-'2024'!F20)/'2024'!F20</f>
        <v>-38.307552320291173</v>
      </c>
    </row>
    <row r="21" spans="1:20" x14ac:dyDescent="0.2">
      <c r="C21" s="17" t="s">
        <v>120</v>
      </c>
      <c r="D21" s="27">
        <f t="shared" si="0"/>
        <v>226</v>
      </c>
      <c r="E21" s="27"/>
      <c r="F21" s="27">
        <v>226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9">
        <f>100*(F21-'2024'!F21)/'2024'!F21</f>
        <v>-27.096774193548388</v>
      </c>
    </row>
    <row r="22" spans="1:20" x14ac:dyDescent="0.2">
      <c r="C22" s="17" t="s">
        <v>24</v>
      </c>
      <c r="D22" s="27">
        <f t="shared" si="0"/>
        <v>1015</v>
      </c>
      <c r="E22" s="27"/>
      <c r="F22" s="27">
        <v>1015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9">
        <f>100*(F22-'2024'!F22)/'2024'!F22</f>
        <v>15.340909090909092</v>
      </c>
    </row>
    <row r="23" spans="1:20" x14ac:dyDescent="0.2">
      <c r="C23" s="17" t="s">
        <v>40</v>
      </c>
      <c r="D23" s="27">
        <f t="shared" si="0"/>
        <v>1241</v>
      </c>
      <c r="E23" s="27"/>
      <c r="F23" s="27">
        <v>1241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9">
        <f>100*(F23-'2024'!F23)/'2024'!F23</f>
        <v>-24.742268041237114</v>
      </c>
    </row>
    <row r="24" spans="1:20" x14ac:dyDescent="0.2">
      <c r="C24" s="17" t="s">
        <v>115</v>
      </c>
      <c r="D24" s="27">
        <f t="shared" si="0"/>
        <v>1188</v>
      </c>
      <c r="E24" s="27"/>
      <c r="F24" s="27">
        <v>1188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9">
        <f>100*(F24-'2024'!F24)/'2024'!F24</f>
        <v>2.0618556701030926</v>
      </c>
    </row>
    <row r="25" spans="1:20" x14ac:dyDescent="0.2">
      <c r="C25" s="17" t="s">
        <v>25</v>
      </c>
      <c r="D25" s="27">
        <f t="shared" si="0"/>
        <v>2214</v>
      </c>
      <c r="E25" s="27"/>
      <c r="F25" s="27">
        <v>2214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9">
        <f>100*(F25-'2024'!F25)/'2024'!F25</f>
        <v>-2.5956885173779147</v>
      </c>
      <c r="T25" s="28"/>
    </row>
    <row r="26" spans="1:20" x14ac:dyDescent="0.2">
      <c r="C26" s="17" t="s">
        <v>26</v>
      </c>
      <c r="D26" s="27">
        <f t="shared" si="0"/>
        <v>1079</v>
      </c>
      <c r="E26" s="27"/>
      <c r="F26" s="27">
        <v>1079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9">
        <f>100*(F26-'2024'!F26)/'2024'!F26</f>
        <v>24.308755760368662</v>
      </c>
    </row>
    <row r="27" spans="1:20" x14ac:dyDescent="0.2">
      <c r="C27" s="17" t="s">
        <v>121</v>
      </c>
      <c r="D27" s="27">
        <f t="shared" si="0"/>
        <v>406</v>
      </c>
      <c r="E27" s="27"/>
      <c r="F27" s="27">
        <v>406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9">
        <f>100*(F27-'2024'!F27)/'2024'!F27</f>
        <v>24.159021406727827</v>
      </c>
    </row>
    <row r="28" spans="1:20" x14ac:dyDescent="0.2">
      <c r="A28" s="15"/>
      <c r="B28" s="15"/>
      <c r="C28" s="15" t="s">
        <v>118</v>
      </c>
      <c r="D28" s="30">
        <f>SUM(F28:Q28)</f>
        <v>677</v>
      </c>
      <c r="E28" s="30"/>
      <c r="F28" s="30">
        <v>677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2">
        <f>100*(F28-'2024'!F30)/'2024'!F30</f>
        <v>-20.63305978898007</v>
      </c>
    </row>
    <row r="29" spans="1:20" hidden="1" x14ac:dyDescent="0.2">
      <c r="A29" s="15"/>
      <c r="B29" s="15"/>
      <c r="C29" s="15" t="s">
        <v>118</v>
      </c>
      <c r="D29" s="27">
        <f>SUM(F29:Q29)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>
        <f>100*(F29-'2024'!F31)/'2024'!F31</f>
        <v>-100</v>
      </c>
    </row>
    <row r="30" spans="1:20" x14ac:dyDescent="0.2">
      <c r="A30" s="21" t="s">
        <v>39</v>
      </c>
      <c r="B30" s="22"/>
      <c r="C30" s="22"/>
      <c r="D30" s="91">
        <f>AVERAGE(F30:Q30)</f>
        <v>39</v>
      </c>
      <c r="E30" s="24"/>
      <c r="F30" s="91">
        <v>39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25"/>
      <c r="S30" s="26">
        <f>100*(F30-'2024'!F32)/'2024'!F32</f>
        <v>2.6315789473684212</v>
      </c>
    </row>
    <row r="31" spans="1:20" x14ac:dyDescent="0.2">
      <c r="A31" s="15"/>
      <c r="B31" s="15" t="s">
        <v>38</v>
      </c>
      <c r="C31" s="15" t="s">
        <v>31</v>
      </c>
      <c r="D31" s="34">
        <f t="shared" ref="D31:D43" si="1">AVERAGE(F31:Q31)</f>
        <v>39</v>
      </c>
      <c r="E31" s="30"/>
      <c r="F31" s="33">
        <v>39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1"/>
      <c r="S31" s="29">
        <f>100*(F31-'2024'!F33)/'2024'!F33</f>
        <v>5.4054054054054053</v>
      </c>
    </row>
    <row r="32" spans="1:20" x14ac:dyDescent="0.2">
      <c r="A32" s="21" t="s">
        <v>32</v>
      </c>
      <c r="B32" s="22"/>
      <c r="C32" s="22"/>
      <c r="D32" s="35">
        <f>AVERAGE(F32:Q32)</f>
        <v>5433.3870967741932</v>
      </c>
      <c r="E32" s="24"/>
      <c r="F32" s="35">
        <v>5433.3870967741932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5"/>
      <c r="S32" s="26">
        <f>100*(F32-'2024'!F34)/'2024'!F34</f>
        <v>-0.60486250442582212</v>
      </c>
    </row>
    <row r="33" spans="1:19" x14ac:dyDescent="0.2">
      <c r="B33" s="17" t="s">
        <v>103</v>
      </c>
      <c r="D33" s="28">
        <f t="shared" si="1"/>
        <v>33.921690859975698</v>
      </c>
      <c r="E33" s="29"/>
      <c r="F33" s="29">
        <v>33.921690859975698</v>
      </c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 t="s">
        <v>100</v>
      </c>
      <c r="S33" s="29" t="s">
        <v>101</v>
      </c>
    </row>
    <row r="34" spans="1:19" x14ac:dyDescent="0.2">
      <c r="A34" s="1"/>
      <c r="B34" s="17" t="s">
        <v>37</v>
      </c>
      <c r="C34" s="17" t="s">
        <v>41</v>
      </c>
      <c r="D34" s="28">
        <f>AVERAGE(F34:Q34)</f>
        <v>37.511290322580599</v>
      </c>
      <c r="E34" s="29"/>
      <c r="F34" s="29">
        <v>37.511290322580599</v>
      </c>
      <c r="G34" s="29"/>
      <c r="H34" s="29"/>
      <c r="I34" s="29"/>
      <c r="J34" s="29"/>
      <c r="K34" s="29"/>
      <c r="L34" s="29"/>
      <c r="M34" s="29"/>
      <c r="N34" s="29"/>
      <c r="O34" s="29"/>
      <c r="P34" s="28"/>
      <c r="Q34" s="28"/>
      <c r="R34" s="28" t="s">
        <v>100</v>
      </c>
      <c r="S34" s="29" t="s">
        <v>101</v>
      </c>
    </row>
    <row r="35" spans="1:19" x14ac:dyDescent="0.2">
      <c r="A35" s="1"/>
      <c r="C35" s="17" t="s">
        <v>35</v>
      </c>
      <c r="D35" s="28">
        <f t="shared" si="1"/>
        <v>37.046087401261602</v>
      </c>
      <c r="E35" s="29"/>
      <c r="F35" s="29">
        <v>37.046087401261602</v>
      </c>
      <c r="G35" s="29"/>
      <c r="H35" s="29"/>
      <c r="I35" s="29"/>
      <c r="J35" s="29"/>
      <c r="K35" s="29"/>
      <c r="L35" s="29"/>
      <c r="M35" s="29"/>
      <c r="N35" s="29"/>
      <c r="O35" s="29"/>
      <c r="P35" s="28"/>
      <c r="Q35" s="28"/>
      <c r="R35" s="28" t="s">
        <v>100</v>
      </c>
      <c r="S35" s="29" t="s">
        <v>101</v>
      </c>
    </row>
    <row r="36" spans="1:19" x14ac:dyDescent="0.2">
      <c r="A36" s="1"/>
      <c r="C36" s="17" t="s">
        <v>36</v>
      </c>
      <c r="D36" s="28">
        <f>AVERAGE(F36:Q36)</f>
        <v>30.224993223095701</v>
      </c>
      <c r="E36" s="29"/>
      <c r="F36" s="29">
        <v>30.224993223095701</v>
      </c>
      <c r="G36" s="29"/>
      <c r="H36" s="29"/>
      <c r="I36" s="29"/>
      <c r="J36" s="29"/>
      <c r="K36" s="29"/>
      <c r="L36" s="29"/>
      <c r="M36" s="29"/>
      <c r="N36" s="29"/>
      <c r="O36" s="29"/>
      <c r="P36" s="28"/>
      <c r="Q36" s="28"/>
      <c r="R36" s="28" t="s">
        <v>100</v>
      </c>
      <c r="S36" s="29" t="s">
        <v>101</v>
      </c>
    </row>
    <row r="37" spans="1:19" x14ac:dyDescent="0.2">
      <c r="A37" s="1"/>
      <c r="C37" s="17" t="s">
        <v>46</v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8"/>
      <c r="O37" s="28"/>
      <c r="P37" s="28"/>
      <c r="Q37" s="28"/>
      <c r="R37" s="28"/>
      <c r="S37" s="29"/>
    </row>
    <row r="38" spans="1:19" x14ac:dyDescent="0.2">
      <c r="A38" s="20"/>
      <c r="B38" s="15"/>
      <c r="C38" s="15" t="s">
        <v>45</v>
      </c>
      <c r="D38" s="28">
        <f>AVERAGE(F38:Q38)</f>
        <v>28.816665648481901</v>
      </c>
      <c r="E38" s="32"/>
      <c r="F38" s="32">
        <v>28.816665648481901</v>
      </c>
      <c r="G38" s="32"/>
      <c r="H38" s="32"/>
      <c r="I38" s="32"/>
      <c r="J38" s="32"/>
      <c r="K38" s="32"/>
      <c r="L38" s="32"/>
      <c r="M38" s="32"/>
      <c r="N38" s="32"/>
      <c r="O38" s="32"/>
      <c r="P38" s="28"/>
      <c r="Q38" s="28"/>
      <c r="R38" s="31"/>
      <c r="S38" s="32" t="s">
        <v>101</v>
      </c>
    </row>
    <row r="39" spans="1:19" x14ac:dyDescent="0.2">
      <c r="A39" s="21" t="s">
        <v>33</v>
      </c>
      <c r="B39" s="22"/>
      <c r="C39" s="22"/>
      <c r="D39" s="35">
        <f t="shared" si="1"/>
        <v>2827.6129032258063</v>
      </c>
      <c r="E39" s="24"/>
      <c r="F39" s="24">
        <v>2827.6129032258063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6">
        <f>100*(F39-'2024'!F41)/'2024'!F41</f>
        <v>-0.26737663697079078</v>
      </c>
    </row>
    <row r="40" spans="1:19" x14ac:dyDescent="0.2">
      <c r="A40" s="15"/>
      <c r="B40" s="15" t="s">
        <v>34</v>
      </c>
      <c r="C40" s="15"/>
      <c r="D40" s="28">
        <f>AVERAGE(F40:Q40)</f>
        <v>43.662727023820402</v>
      </c>
      <c r="E40" s="30"/>
      <c r="F40" s="31">
        <v>43.662727023820402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 t="s">
        <v>101</v>
      </c>
    </row>
    <row r="41" spans="1:19" x14ac:dyDescent="0.2">
      <c r="A41" s="21" t="s">
        <v>47</v>
      </c>
      <c r="B41" s="22"/>
      <c r="C41" s="22"/>
      <c r="D41" s="25">
        <f t="shared" si="1"/>
        <v>1.6939725458803996</v>
      </c>
      <c r="E41" s="24"/>
      <c r="F41" s="25">
        <v>1.6939725458803996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>
        <f>100*(F41-'2024'!F43)/'2024'!F43</f>
        <v>-2.6211400892909134</v>
      </c>
    </row>
    <row r="42" spans="1:19" x14ac:dyDescent="0.2">
      <c r="A42" s="1"/>
      <c r="B42" s="17" t="s">
        <v>37</v>
      </c>
      <c r="C42" s="17" t="s">
        <v>41</v>
      </c>
      <c r="D42" s="28">
        <f>AVERAGE(F42:Q42)</f>
        <v>1.5815708942536553</v>
      </c>
      <c r="E42" s="27"/>
      <c r="F42" s="28">
        <v>1.5815708942536553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>
        <f>100*(F42-'2024'!F44)/'2024'!F44</f>
        <v>-4.7948156072784735E-2</v>
      </c>
    </row>
    <row r="43" spans="1:19" x14ac:dyDescent="0.2">
      <c r="A43" s="1"/>
      <c r="C43" s="17" t="s">
        <v>35</v>
      </c>
      <c r="D43" s="28">
        <f t="shared" si="1"/>
        <v>1.7058746565484757</v>
      </c>
      <c r="E43" s="27"/>
      <c r="F43" s="28">
        <v>1.7058746565484757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>
        <f>100*(F43-'2024'!F45)/'2024'!F45</f>
        <v>-7.6415841333576262</v>
      </c>
    </row>
    <row r="44" spans="1:19" x14ac:dyDescent="0.2">
      <c r="A44" s="1"/>
      <c r="C44" s="17" t="s">
        <v>36</v>
      </c>
      <c r="D44" s="28">
        <f>AVERAGE(F44:Q44)</f>
        <v>1.7964554242749731</v>
      </c>
      <c r="E44" s="27"/>
      <c r="F44" s="28">
        <v>1.7964554242749731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>
        <f>100*(F44-'2024'!F46)/'2024'!F46</f>
        <v>18.744279878697949</v>
      </c>
    </row>
    <row r="45" spans="1:19" x14ac:dyDescent="0.2">
      <c r="A45" s="1"/>
      <c r="C45" s="17" t="s">
        <v>46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</row>
    <row r="46" spans="1:19" x14ac:dyDescent="0.2">
      <c r="A46" s="20"/>
      <c r="B46" s="15"/>
      <c r="C46" s="15" t="s">
        <v>45</v>
      </c>
      <c r="D46" s="31">
        <f>AVERAGE(F46:Q46)</f>
        <v>1.8481128379260807</v>
      </c>
      <c r="E46" s="30"/>
      <c r="F46" s="31">
        <v>1.8481128379260807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2">
        <f>100*(F46-'2024'!F48)/'2024'!F48</f>
        <v>-6.3089124777392795</v>
      </c>
    </row>
    <row r="47" spans="1:19" ht="11.25" customHeight="1" x14ac:dyDescent="0.2">
      <c r="A47" s="1"/>
      <c r="B47" s="1"/>
      <c r="C47" s="1"/>
      <c r="S47" s="6" t="s">
        <v>0</v>
      </c>
    </row>
    <row r="48" spans="1:19" ht="11.25" customHeight="1" x14ac:dyDescent="0.2">
      <c r="A48" s="1" t="s">
        <v>129</v>
      </c>
      <c r="B48" s="1"/>
      <c r="C48" s="1"/>
      <c r="S48" s="6"/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127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9" max="16383" man="1"/>
  </rowBreaks>
  <ignoredErrors>
    <ignoredError sqref="D7" numberStoredAsText="1"/>
    <ignoredError sqref="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6765-C995-4F07-996E-82908EBE5B47}">
  <dimension ref="A1:U54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123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122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117</v>
      </c>
      <c r="U8" s="1"/>
    </row>
    <row r="9" spans="1:21" x14ac:dyDescent="0.2">
      <c r="A9" s="21" t="s">
        <v>16</v>
      </c>
      <c r="B9" s="22"/>
      <c r="C9" s="22"/>
      <c r="D9" s="24">
        <f>SUM(F9:Q9)</f>
        <v>635485</v>
      </c>
      <c r="E9" s="24"/>
      <c r="F9" s="24">
        <v>32907</v>
      </c>
      <c r="G9" s="24">
        <v>34433</v>
      </c>
      <c r="H9" s="24">
        <v>42224</v>
      </c>
      <c r="I9" s="24">
        <v>44915</v>
      </c>
      <c r="J9" s="24">
        <v>61528</v>
      </c>
      <c r="K9" s="24">
        <v>64455</v>
      </c>
      <c r="L9" s="24">
        <v>66636</v>
      </c>
      <c r="M9" s="24">
        <v>71649</v>
      </c>
      <c r="N9" s="24">
        <v>59745</v>
      </c>
      <c r="O9" s="24">
        <v>54606</v>
      </c>
      <c r="P9" s="24">
        <v>53409</v>
      </c>
      <c r="Q9" s="24">
        <v>48978</v>
      </c>
      <c r="R9" s="25"/>
      <c r="S9" s="26">
        <f>100*(D9-'2023'!D9)/'2023'!D9</f>
        <v>6.1246472169803443</v>
      </c>
    </row>
    <row r="10" spans="1:21" x14ac:dyDescent="0.2">
      <c r="B10" s="17" t="s">
        <v>17</v>
      </c>
      <c r="D10" s="27">
        <f t="shared" ref="D10:D29" si="0">SUM(F10:Q10)</f>
        <v>310720</v>
      </c>
      <c r="E10" s="27"/>
      <c r="F10" s="27">
        <v>18885</v>
      </c>
      <c r="G10" s="27">
        <v>19325</v>
      </c>
      <c r="H10" s="27">
        <v>23580</v>
      </c>
      <c r="I10" s="27">
        <v>22247</v>
      </c>
      <c r="J10" s="27">
        <v>29399</v>
      </c>
      <c r="K10" s="27">
        <v>30669</v>
      </c>
      <c r="L10" s="27">
        <v>25385</v>
      </c>
      <c r="M10" s="27">
        <v>27473</v>
      </c>
      <c r="N10" s="27">
        <v>27151</v>
      </c>
      <c r="O10" s="27">
        <v>26815</v>
      </c>
      <c r="P10" s="27">
        <v>33695</v>
      </c>
      <c r="Q10" s="27">
        <v>26096</v>
      </c>
      <c r="R10" s="28"/>
      <c r="S10" s="29">
        <f>100*(D10-'2023'!D10)/'2023'!D10</f>
        <v>-0.12503656274810437</v>
      </c>
    </row>
    <row r="11" spans="1:21" x14ac:dyDescent="0.2">
      <c r="B11" s="17" t="s">
        <v>18</v>
      </c>
      <c r="D11" s="27">
        <f t="shared" si="0"/>
        <v>324765</v>
      </c>
      <c r="E11" s="27"/>
      <c r="F11" s="27">
        <v>14022</v>
      </c>
      <c r="G11" s="27">
        <v>15108</v>
      </c>
      <c r="H11" s="27">
        <v>18644</v>
      </c>
      <c r="I11" s="27">
        <v>22668</v>
      </c>
      <c r="J11" s="27">
        <v>32129</v>
      </c>
      <c r="K11" s="27">
        <v>33786</v>
      </c>
      <c r="L11" s="27">
        <v>41251</v>
      </c>
      <c r="M11" s="27">
        <v>44176</v>
      </c>
      <c r="N11" s="27">
        <v>32594</v>
      </c>
      <c r="O11" s="27">
        <v>27791</v>
      </c>
      <c r="P11" s="27">
        <v>19714</v>
      </c>
      <c r="Q11" s="27">
        <v>22882</v>
      </c>
      <c r="R11" s="28"/>
      <c r="S11" s="29">
        <f>100*(D11-'2023'!D11)/'2023'!D11</f>
        <v>12.88281931588698</v>
      </c>
    </row>
    <row r="12" spans="1:21" x14ac:dyDescent="0.2">
      <c r="A12" s="18" t="s">
        <v>19</v>
      </c>
      <c r="D12" s="93">
        <f t="shared" si="0"/>
        <v>1092374</v>
      </c>
      <c r="E12" s="27"/>
      <c r="F12" s="27">
        <v>57244</v>
      </c>
      <c r="G12" s="27">
        <v>58720</v>
      </c>
      <c r="H12" s="27">
        <v>72813</v>
      </c>
      <c r="I12" s="27">
        <v>78500</v>
      </c>
      <c r="J12" s="27">
        <v>105434</v>
      </c>
      <c r="K12" s="27">
        <v>110541</v>
      </c>
      <c r="L12" s="27">
        <v>121214</v>
      </c>
      <c r="M12" s="27">
        <v>127065</v>
      </c>
      <c r="N12" s="27">
        <v>103908</v>
      </c>
      <c r="O12" s="27">
        <v>94386</v>
      </c>
      <c r="P12" s="27">
        <v>82426</v>
      </c>
      <c r="Q12" s="27">
        <v>80123</v>
      </c>
      <c r="R12" s="28"/>
      <c r="S12" s="29">
        <f>100*(D12-'2023'!D12)/'2023'!D12</f>
        <v>5.441912903138622</v>
      </c>
    </row>
    <row r="13" spans="1:21" x14ac:dyDescent="0.2">
      <c r="B13" s="17" t="s">
        <v>17</v>
      </c>
      <c r="D13" s="27">
        <f t="shared" si="0"/>
        <v>477065</v>
      </c>
      <c r="E13" s="27"/>
      <c r="F13" s="27">
        <v>28570</v>
      </c>
      <c r="G13" s="27">
        <v>29695</v>
      </c>
      <c r="H13" s="27">
        <v>35991</v>
      </c>
      <c r="I13" s="27">
        <v>34638</v>
      </c>
      <c r="J13" s="27">
        <v>45363</v>
      </c>
      <c r="K13" s="27">
        <v>47012</v>
      </c>
      <c r="L13" s="27">
        <v>42553</v>
      </c>
      <c r="M13" s="27">
        <v>43234</v>
      </c>
      <c r="N13" s="27">
        <v>42632</v>
      </c>
      <c r="O13" s="27">
        <v>41588</v>
      </c>
      <c r="P13" s="27">
        <v>46956</v>
      </c>
      <c r="Q13" s="27">
        <v>38833</v>
      </c>
      <c r="R13" s="28"/>
      <c r="S13" s="29">
        <f>100*(D13-'2023'!D13)/'2023'!D13</f>
        <v>-0.36756643867801386</v>
      </c>
    </row>
    <row r="14" spans="1:21" x14ac:dyDescent="0.2">
      <c r="B14" s="17" t="s">
        <v>18</v>
      </c>
      <c r="D14" s="27">
        <f t="shared" si="0"/>
        <v>615309</v>
      </c>
      <c r="E14" s="27"/>
      <c r="F14" s="27">
        <v>28674</v>
      </c>
      <c r="G14" s="27">
        <v>29025</v>
      </c>
      <c r="H14" s="27">
        <v>36822</v>
      </c>
      <c r="I14" s="27">
        <v>43862</v>
      </c>
      <c r="J14" s="27">
        <v>60071</v>
      </c>
      <c r="K14" s="27">
        <v>63529</v>
      </c>
      <c r="L14" s="27">
        <v>78661</v>
      </c>
      <c r="M14" s="27">
        <v>83831</v>
      </c>
      <c r="N14" s="27">
        <v>61276</v>
      </c>
      <c r="O14" s="27">
        <v>52798</v>
      </c>
      <c r="P14" s="27">
        <v>35470</v>
      </c>
      <c r="Q14" s="27">
        <v>41290</v>
      </c>
      <c r="R14" s="28"/>
      <c r="S14" s="29">
        <f>100*(D14-'2023'!D14)/'2023'!D14</f>
        <v>10.434498565072483</v>
      </c>
    </row>
    <row r="15" spans="1:21" x14ac:dyDescent="0.2">
      <c r="B15" s="17" t="s">
        <v>37</v>
      </c>
      <c r="C15" s="17" t="s">
        <v>119</v>
      </c>
      <c r="D15" s="27">
        <f t="shared" si="0"/>
        <v>7262</v>
      </c>
      <c r="E15" s="27"/>
      <c r="F15" s="27">
        <v>374</v>
      </c>
      <c r="G15" s="27">
        <v>448</v>
      </c>
      <c r="H15" s="27">
        <v>512</v>
      </c>
      <c r="I15" s="27">
        <v>450</v>
      </c>
      <c r="J15" s="27">
        <v>510</v>
      </c>
      <c r="K15" s="27">
        <v>503</v>
      </c>
      <c r="L15" s="27">
        <v>958</v>
      </c>
      <c r="M15" s="27">
        <v>1090</v>
      </c>
      <c r="N15" s="27">
        <v>533</v>
      </c>
      <c r="O15" s="27">
        <v>557</v>
      </c>
      <c r="P15" s="27">
        <v>725</v>
      </c>
      <c r="Q15" s="27">
        <v>602</v>
      </c>
      <c r="R15" s="28"/>
      <c r="S15" s="29">
        <f>100*(D15-'2023'!D15)/'2023'!D15</f>
        <v>13.646322378716745</v>
      </c>
    </row>
    <row r="16" spans="1:21" x14ac:dyDescent="0.2">
      <c r="B16" s="1"/>
      <c r="C16" s="17" t="s">
        <v>20</v>
      </c>
      <c r="D16" s="27">
        <f t="shared" si="0"/>
        <v>104125</v>
      </c>
      <c r="E16" s="27"/>
      <c r="F16" s="27">
        <v>5935</v>
      </c>
      <c r="G16" s="27">
        <v>6372</v>
      </c>
      <c r="H16" s="27">
        <v>7912</v>
      </c>
      <c r="I16" s="27">
        <v>7023</v>
      </c>
      <c r="J16" s="27">
        <v>10257</v>
      </c>
      <c r="K16" s="27">
        <v>8856</v>
      </c>
      <c r="L16" s="27">
        <v>10246</v>
      </c>
      <c r="M16" s="27">
        <v>12803</v>
      </c>
      <c r="N16" s="27">
        <v>10032</v>
      </c>
      <c r="O16" s="27">
        <v>10016</v>
      </c>
      <c r="P16" s="27">
        <v>7547</v>
      </c>
      <c r="Q16" s="27">
        <v>7126</v>
      </c>
      <c r="R16" s="28"/>
      <c r="S16" s="29">
        <f>100*(D16-'2023'!D16)/'2023'!D16</f>
        <v>2.0203207822619365</v>
      </c>
    </row>
    <row r="17" spans="1:20" x14ac:dyDescent="0.2">
      <c r="C17" s="17" t="s">
        <v>21</v>
      </c>
      <c r="D17" s="27">
        <f t="shared" si="0"/>
        <v>33684</v>
      </c>
      <c r="E17" s="27"/>
      <c r="F17" s="27">
        <v>1641</v>
      </c>
      <c r="G17" s="27">
        <v>2008</v>
      </c>
      <c r="H17" s="27">
        <v>2150</v>
      </c>
      <c r="I17" s="27">
        <v>2498</v>
      </c>
      <c r="J17" s="27">
        <v>3801</v>
      </c>
      <c r="K17" s="27">
        <v>2042</v>
      </c>
      <c r="L17" s="27">
        <v>3657</v>
      </c>
      <c r="M17" s="27">
        <v>5608</v>
      </c>
      <c r="N17" s="27">
        <v>2080</v>
      </c>
      <c r="O17" s="27">
        <v>2934</v>
      </c>
      <c r="P17" s="27">
        <v>2533</v>
      </c>
      <c r="Q17" s="27">
        <v>2732</v>
      </c>
      <c r="R17" s="28"/>
      <c r="S17" s="29">
        <f>100*(D17-'2023'!D17)/'2023'!D17</f>
        <v>10.966891780596278</v>
      </c>
    </row>
    <row r="18" spans="1:20" x14ac:dyDescent="0.2">
      <c r="C18" s="17" t="s">
        <v>22</v>
      </c>
      <c r="D18" s="27">
        <f t="shared" si="0"/>
        <v>29059</v>
      </c>
      <c r="E18" s="27"/>
      <c r="F18" s="27">
        <v>2145</v>
      </c>
      <c r="G18" s="27">
        <v>1729</v>
      </c>
      <c r="H18" s="27">
        <v>2119</v>
      </c>
      <c r="I18" s="27">
        <v>2601</v>
      </c>
      <c r="J18" s="27">
        <v>1871</v>
      </c>
      <c r="K18" s="27">
        <v>1656</v>
      </c>
      <c r="L18" s="27">
        <v>1999</v>
      </c>
      <c r="M18" s="27">
        <v>3590</v>
      </c>
      <c r="N18" s="27">
        <v>1463</v>
      </c>
      <c r="O18" s="27">
        <v>2615</v>
      </c>
      <c r="P18" s="27">
        <v>3368</v>
      </c>
      <c r="Q18" s="27">
        <v>3903</v>
      </c>
      <c r="R18" s="28"/>
      <c r="S18" s="29">
        <f>100*(D18-'2023'!D18)/'2023'!D18</f>
        <v>7.3119391410317958</v>
      </c>
    </row>
    <row r="19" spans="1:20" x14ac:dyDescent="0.2">
      <c r="C19" s="17" t="s">
        <v>114</v>
      </c>
      <c r="D19" s="27">
        <f t="shared" si="0"/>
        <v>18910</v>
      </c>
      <c r="E19" s="27"/>
      <c r="F19" s="27">
        <v>976</v>
      </c>
      <c r="G19" s="27">
        <v>1078</v>
      </c>
      <c r="H19" s="27">
        <v>1582</v>
      </c>
      <c r="I19" s="27">
        <v>1167</v>
      </c>
      <c r="J19" s="27">
        <v>1722</v>
      </c>
      <c r="K19" s="27">
        <v>1579</v>
      </c>
      <c r="L19" s="27">
        <v>2958</v>
      </c>
      <c r="M19" s="27">
        <v>3079</v>
      </c>
      <c r="N19" s="27">
        <v>1600</v>
      </c>
      <c r="O19" s="27">
        <v>1280</v>
      </c>
      <c r="P19" s="27">
        <v>801</v>
      </c>
      <c r="Q19" s="27">
        <v>1088</v>
      </c>
      <c r="R19" s="28"/>
      <c r="S19" s="29">
        <f>100*(D19-'2023'!D19)/'2023'!D19</f>
        <v>9.5089182302524904</v>
      </c>
    </row>
    <row r="20" spans="1:20" x14ac:dyDescent="0.2">
      <c r="C20" s="17" t="s">
        <v>23</v>
      </c>
      <c r="D20" s="27">
        <f t="shared" si="0"/>
        <v>13953</v>
      </c>
      <c r="E20" s="27"/>
      <c r="F20" s="27">
        <v>1099</v>
      </c>
      <c r="G20" s="27">
        <v>1006</v>
      </c>
      <c r="H20" s="27">
        <v>1127</v>
      </c>
      <c r="I20" s="27">
        <v>1099</v>
      </c>
      <c r="J20" s="27">
        <v>1577</v>
      </c>
      <c r="K20" s="27">
        <v>1364</v>
      </c>
      <c r="L20" s="27">
        <v>1498</v>
      </c>
      <c r="M20" s="27">
        <v>1440</v>
      </c>
      <c r="N20" s="27">
        <v>1024</v>
      </c>
      <c r="O20" s="27">
        <v>1257</v>
      </c>
      <c r="P20" s="27">
        <v>855</v>
      </c>
      <c r="Q20" s="27">
        <v>607</v>
      </c>
      <c r="R20" s="28"/>
      <c r="S20" s="29">
        <f>100*(D20-'2023'!D20)/'2023'!D20</f>
        <v>-10.350809560524286</v>
      </c>
    </row>
    <row r="21" spans="1:20" x14ac:dyDescent="0.2">
      <c r="C21" s="17" t="s">
        <v>120</v>
      </c>
      <c r="D21" s="27">
        <f t="shared" si="0"/>
        <v>4752</v>
      </c>
      <c r="E21" s="27"/>
      <c r="F21" s="27">
        <v>310</v>
      </c>
      <c r="G21" s="27">
        <v>336</v>
      </c>
      <c r="H21" s="27">
        <v>308</v>
      </c>
      <c r="I21" s="27">
        <v>338</v>
      </c>
      <c r="J21" s="27">
        <v>571</v>
      </c>
      <c r="K21" s="27">
        <v>467</v>
      </c>
      <c r="L21" s="27">
        <v>592</v>
      </c>
      <c r="M21" s="27">
        <v>659</v>
      </c>
      <c r="N21" s="27">
        <v>448</v>
      </c>
      <c r="O21" s="27">
        <v>307</v>
      </c>
      <c r="P21" s="27">
        <v>204</v>
      </c>
      <c r="Q21" s="27">
        <v>212</v>
      </c>
      <c r="R21" s="28"/>
      <c r="S21" s="29">
        <f>100*(D21-'2023'!D21)/'2023'!D21</f>
        <v>-18.153634171546678</v>
      </c>
    </row>
    <row r="22" spans="1:20" x14ac:dyDescent="0.2">
      <c r="C22" s="17" t="s">
        <v>24</v>
      </c>
      <c r="D22" s="27">
        <f t="shared" si="0"/>
        <v>26381</v>
      </c>
      <c r="E22" s="27"/>
      <c r="F22" s="27">
        <v>880</v>
      </c>
      <c r="G22" s="27">
        <v>925</v>
      </c>
      <c r="H22" s="27">
        <v>1616</v>
      </c>
      <c r="I22" s="27">
        <v>1765</v>
      </c>
      <c r="J22" s="27">
        <v>1952</v>
      </c>
      <c r="K22" s="27">
        <v>2020</v>
      </c>
      <c r="L22" s="27">
        <v>3458</v>
      </c>
      <c r="M22" s="27">
        <v>6882</v>
      </c>
      <c r="N22" s="27">
        <v>2235</v>
      </c>
      <c r="O22" s="27">
        <v>1307</v>
      </c>
      <c r="P22" s="27">
        <v>1158</v>
      </c>
      <c r="Q22" s="27">
        <v>2183</v>
      </c>
      <c r="R22" s="28"/>
      <c r="S22" s="29">
        <f>100*(D22-'2023'!D22)/'2023'!D22</f>
        <v>27.413668196087901</v>
      </c>
    </row>
    <row r="23" spans="1:20" x14ac:dyDescent="0.2">
      <c r="C23" s="17" t="s">
        <v>40</v>
      </c>
      <c r="D23" s="27">
        <f t="shared" si="0"/>
        <v>31547</v>
      </c>
      <c r="E23" s="27"/>
      <c r="F23" s="27">
        <v>1649</v>
      </c>
      <c r="G23" s="27">
        <v>1483</v>
      </c>
      <c r="H23" s="27">
        <v>2248</v>
      </c>
      <c r="I23" s="27">
        <v>2010</v>
      </c>
      <c r="J23" s="27">
        <v>2502</v>
      </c>
      <c r="K23" s="27">
        <v>3124</v>
      </c>
      <c r="L23" s="27">
        <v>4325</v>
      </c>
      <c r="M23" s="27">
        <v>4846</v>
      </c>
      <c r="N23" s="27">
        <v>3471</v>
      </c>
      <c r="O23" s="27">
        <v>2435</v>
      </c>
      <c r="P23" s="27">
        <v>1518</v>
      </c>
      <c r="Q23" s="27">
        <v>1936</v>
      </c>
      <c r="R23" s="28"/>
      <c r="S23" s="29">
        <f>100*(D23-'2023'!D23)/'2023'!D23</f>
        <v>-15.647477205272867</v>
      </c>
    </row>
    <row r="24" spans="1:20" x14ac:dyDescent="0.2">
      <c r="C24" s="17" t="s">
        <v>115</v>
      </c>
      <c r="D24" s="27">
        <f t="shared" si="0"/>
        <v>16416</v>
      </c>
      <c r="E24" s="27"/>
      <c r="F24" s="27">
        <v>1164</v>
      </c>
      <c r="G24" s="27">
        <v>802</v>
      </c>
      <c r="H24" s="27">
        <v>682</v>
      </c>
      <c r="I24" s="27">
        <v>1317</v>
      </c>
      <c r="J24" s="27">
        <v>1973</v>
      </c>
      <c r="K24" s="27">
        <v>1543</v>
      </c>
      <c r="L24" s="27">
        <v>1986</v>
      </c>
      <c r="M24" s="27">
        <v>1363</v>
      </c>
      <c r="N24" s="27">
        <v>1602</v>
      </c>
      <c r="O24" s="27">
        <v>2137</v>
      </c>
      <c r="P24" s="27">
        <v>599</v>
      </c>
      <c r="Q24" s="27">
        <v>1248</v>
      </c>
      <c r="R24" s="28"/>
      <c r="S24" s="29">
        <f>100*(D24-'2023'!D24)/'2023'!D24</f>
        <v>36.300232480903354</v>
      </c>
    </row>
    <row r="25" spans="1:20" x14ac:dyDescent="0.2">
      <c r="C25" s="17" t="s">
        <v>25</v>
      </c>
      <c r="D25" s="27">
        <f t="shared" si="0"/>
        <v>90618</v>
      </c>
      <c r="E25" s="27"/>
      <c r="F25" s="27">
        <v>2273</v>
      </c>
      <c r="G25" s="27">
        <v>2210</v>
      </c>
      <c r="H25" s="27">
        <v>4814</v>
      </c>
      <c r="I25" s="27">
        <v>5201</v>
      </c>
      <c r="J25" s="27">
        <v>9295</v>
      </c>
      <c r="K25" s="27">
        <v>12295</v>
      </c>
      <c r="L25" s="27">
        <v>14765</v>
      </c>
      <c r="M25" s="27">
        <v>12543</v>
      </c>
      <c r="N25" s="27">
        <v>13232</v>
      </c>
      <c r="O25" s="27">
        <v>7108</v>
      </c>
      <c r="P25" s="27">
        <v>2689</v>
      </c>
      <c r="Q25" s="27">
        <v>4193</v>
      </c>
      <c r="R25" s="28"/>
      <c r="S25" s="29">
        <f>100*(D25-'2023'!D25)/'2023'!D25</f>
        <v>15.638758087362659</v>
      </c>
      <c r="T25" s="28"/>
    </row>
    <row r="26" spans="1:20" x14ac:dyDescent="0.2">
      <c r="C26" s="17" t="s">
        <v>26</v>
      </c>
      <c r="D26" s="27">
        <f t="shared" si="0"/>
        <v>23272</v>
      </c>
      <c r="E26" s="27"/>
      <c r="F26" s="27">
        <v>868</v>
      </c>
      <c r="G26" s="27">
        <v>745</v>
      </c>
      <c r="H26" s="27">
        <v>802</v>
      </c>
      <c r="I26" s="27">
        <v>1201</v>
      </c>
      <c r="J26" s="27">
        <v>2461</v>
      </c>
      <c r="K26" s="27">
        <v>2204</v>
      </c>
      <c r="L26" s="27">
        <v>3721</v>
      </c>
      <c r="M26" s="27">
        <v>3455</v>
      </c>
      <c r="N26" s="27">
        <v>2791</v>
      </c>
      <c r="O26" s="27">
        <v>3008</v>
      </c>
      <c r="P26" s="27">
        <v>1263</v>
      </c>
      <c r="Q26" s="27">
        <v>753</v>
      </c>
      <c r="R26" s="28"/>
      <c r="S26" s="29">
        <f>100*(D26-'2023'!D26)/'2023'!D26</f>
        <v>77.229457010128698</v>
      </c>
    </row>
    <row r="27" spans="1:20" x14ac:dyDescent="0.2">
      <c r="C27" s="17" t="s">
        <v>121</v>
      </c>
      <c r="D27" s="27">
        <f t="shared" si="0"/>
        <v>15055</v>
      </c>
      <c r="E27" s="27"/>
      <c r="F27" s="27">
        <v>327</v>
      </c>
      <c r="G27" s="27">
        <v>378</v>
      </c>
      <c r="H27" s="27">
        <v>439</v>
      </c>
      <c r="I27" s="27">
        <v>817</v>
      </c>
      <c r="J27" s="27">
        <v>2147</v>
      </c>
      <c r="K27" s="27">
        <v>3331</v>
      </c>
      <c r="L27" s="27">
        <v>1595</v>
      </c>
      <c r="M27" s="27">
        <v>1696</v>
      </c>
      <c r="N27" s="27">
        <v>1874</v>
      </c>
      <c r="O27" s="27">
        <v>886</v>
      </c>
      <c r="P27" s="27">
        <v>686</v>
      </c>
      <c r="Q27" s="27">
        <v>879</v>
      </c>
      <c r="R27" s="28"/>
      <c r="S27" s="29">
        <f>100*(D27-'2023'!D27)/'2023'!D27</f>
        <v>23.950271694384984</v>
      </c>
    </row>
    <row r="28" spans="1:20" x14ac:dyDescent="0.2">
      <c r="C28" s="17" t="s">
        <v>27</v>
      </c>
      <c r="D28" s="27">
        <f t="shared" si="0"/>
        <v>10186</v>
      </c>
      <c r="E28" s="27"/>
      <c r="F28" s="27">
        <v>264</v>
      </c>
      <c r="G28" s="27">
        <v>461</v>
      </c>
      <c r="H28" s="27">
        <v>652</v>
      </c>
      <c r="I28" s="27">
        <v>657</v>
      </c>
      <c r="J28" s="27">
        <v>817</v>
      </c>
      <c r="K28" s="27">
        <v>1260</v>
      </c>
      <c r="L28" s="27">
        <v>1168</v>
      </c>
      <c r="M28" s="27">
        <v>1735</v>
      </c>
      <c r="N28" s="27">
        <v>1232</v>
      </c>
      <c r="O28" s="27">
        <v>926</v>
      </c>
      <c r="P28" s="27">
        <v>565</v>
      </c>
      <c r="Q28" s="27">
        <v>449</v>
      </c>
      <c r="R28" s="28"/>
      <c r="S28" s="29">
        <f>100*(D28-'2023'!D28)/'2023'!D28</f>
        <v>33.499344692005245</v>
      </c>
    </row>
    <row r="29" spans="1:20" x14ac:dyDescent="0.2">
      <c r="C29" s="17" t="s">
        <v>28</v>
      </c>
      <c r="D29" s="27">
        <f t="shared" si="0"/>
        <v>12873</v>
      </c>
      <c r="E29" s="27"/>
      <c r="F29" s="27">
        <v>679</v>
      </c>
      <c r="G29" s="27">
        <v>589</v>
      </c>
      <c r="H29" s="27">
        <v>406</v>
      </c>
      <c r="I29" s="27">
        <v>997</v>
      </c>
      <c r="J29" s="27">
        <v>1623</v>
      </c>
      <c r="K29" s="27">
        <v>1743</v>
      </c>
      <c r="L29" s="27">
        <v>1666</v>
      </c>
      <c r="M29" s="27">
        <v>1918</v>
      </c>
      <c r="N29" s="27">
        <v>1335</v>
      </c>
      <c r="O29" s="27">
        <v>955</v>
      </c>
      <c r="P29" s="27">
        <v>399</v>
      </c>
      <c r="Q29" s="27">
        <v>563</v>
      </c>
      <c r="R29" s="28"/>
      <c r="S29" s="29">
        <f>100*(D29-'2023'!D29)/'2023'!D29</f>
        <v>9.5388019060585432</v>
      </c>
    </row>
    <row r="30" spans="1:20" x14ac:dyDescent="0.2">
      <c r="A30" s="15"/>
      <c r="B30" s="15"/>
      <c r="C30" s="15" t="s">
        <v>118</v>
      </c>
      <c r="D30" s="30">
        <f>SUM(F30:Q30)</f>
        <v>13290</v>
      </c>
      <c r="E30" s="30"/>
      <c r="F30" s="30">
        <v>853</v>
      </c>
      <c r="G30" s="30">
        <v>312</v>
      </c>
      <c r="H30" s="30">
        <v>493</v>
      </c>
      <c r="I30" s="30">
        <v>915</v>
      </c>
      <c r="J30" s="30">
        <v>1361</v>
      </c>
      <c r="K30" s="30">
        <v>1399</v>
      </c>
      <c r="L30" s="30">
        <v>1645</v>
      </c>
      <c r="M30" s="30">
        <v>1442</v>
      </c>
      <c r="N30" s="30">
        <v>1856</v>
      </c>
      <c r="O30" s="30">
        <v>1203</v>
      </c>
      <c r="P30" s="30">
        <v>520</v>
      </c>
      <c r="Q30" s="30">
        <v>1291</v>
      </c>
      <c r="R30" s="31"/>
      <c r="S30" s="29">
        <f>100*(D30-'2023'!D30)/'2023'!D30</f>
        <v>-5.051082374794599</v>
      </c>
    </row>
    <row r="31" spans="1:20" hidden="1" x14ac:dyDescent="0.2">
      <c r="A31" s="15"/>
      <c r="B31" s="15"/>
      <c r="C31" s="15" t="s">
        <v>118</v>
      </c>
      <c r="D31" s="27">
        <f>SUM(F31:Q31)</f>
        <v>13997</v>
      </c>
      <c r="E31" s="30"/>
      <c r="F31" s="30">
        <v>930</v>
      </c>
      <c r="G31" s="30">
        <v>431</v>
      </c>
      <c r="H31" s="30">
        <v>576</v>
      </c>
      <c r="I31" s="30">
        <v>917</v>
      </c>
      <c r="J31" s="30">
        <v>1303</v>
      </c>
      <c r="K31" s="30">
        <v>1527</v>
      </c>
      <c r="L31" s="30">
        <v>1891</v>
      </c>
      <c r="M31" s="30">
        <v>1668</v>
      </c>
      <c r="N31" s="30">
        <v>1941</v>
      </c>
      <c r="O31" s="30">
        <v>1010</v>
      </c>
      <c r="P31" s="30">
        <v>461</v>
      </c>
      <c r="Q31" s="30">
        <v>1342</v>
      </c>
      <c r="R31" s="31"/>
      <c r="S31" s="32">
        <f>100*(D31-'2023'!D31)/'2023'!D31</f>
        <v>36734.210526315786</v>
      </c>
    </row>
    <row r="32" spans="1:20" x14ac:dyDescent="0.2">
      <c r="A32" s="21" t="s">
        <v>39</v>
      </c>
      <c r="B32" s="22"/>
      <c r="C32" s="22"/>
      <c r="D32" s="91">
        <f t="shared" ref="D32:D33" si="1">AVERAGE(F32:Q32)</f>
        <v>38.333333333333336</v>
      </c>
      <c r="E32" s="24"/>
      <c r="F32" s="91">
        <v>38</v>
      </c>
      <c r="G32" s="91">
        <v>38</v>
      </c>
      <c r="H32" s="91">
        <v>38</v>
      </c>
      <c r="I32" s="91">
        <v>38</v>
      </c>
      <c r="J32" s="91">
        <v>38</v>
      </c>
      <c r="K32" s="91">
        <v>38</v>
      </c>
      <c r="L32" s="91">
        <v>38</v>
      </c>
      <c r="M32" s="91">
        <v>38</v>
      </c>
      <c r="N32" s="91">
        <v>39</v>
      </c>
      <c r="O32" s="91">
        <v>39</v>
      </c>
      <c r="P32" s="91">
        <v>39</v>
      </c>
      <c r="Q32" s="91">
        <v>39</v>
      </c>
      <c r="R32" s="25"/>
      <c r="S32" s="26">
        <f>100*(D32-'2023'!D31)/'2023'!D31</f>
        <v>0.87719298245614663</v>
      </c>
    </row>
    <row r="33" spans="1:19" x14ac:dyDescent="0.2">
      <c r="A33" s="15"/>
      <c r="B33" s="15" t="s">
        <v>38</v>
      </c>
      <c r="C33" s="15" t="s">
        <v>31</v>
      </c>
      <c r="D33" s="34">
        <f t="shared" si="1"/>
        <v>38.166666666666664</v>
      </c>
      <c r="E33" s="30"/>
      <c r="F33" s="33">
        <v>37</v>
      </c>
      <c r="G33" s="33">
        <v>37</v>
      </c>
      <c r="H33" s="33">
        <v>38</v>
      </c>
      <c r="I33" s="33">
        <v>38</v>
      </c>
      <c r="J33" s="33">
        <v>38</v>
      </c>
      <c r="K33" s="33">
        <v>38</v>
      </c>
      <c r="L33" s="33">
        <v>38</v>
      </c>
      <c r="M33" s="33">
        <v>38</v>
      </c>
      <c r="N33" s="33">
        <v>39</v>
      </c>
      <c r="O33" s="33">
        <v>39</v>
      </c>
      <c r="P33" s="33">
        <v>39</v>
      </c>
      <c r="Q33" s="33">
        <v>39</v>
      </c>
      <c r="R33" s="31"/>
      <c r="S33" s="29">
        <f>100*(D33-'2023'!D32)/'2023'!D32</f>
        <v>0.43859649122806393</v>
      </c>
    </row>
    <row r="34" spans="1:19" x14ac:dyDescent="0.2">
      <c r="A34" s="21" t="s">
        <v>32</v>
      </c>
      <c r="B34" s="22"/>
      <c r="C34" s="22"/>
      <c r="D34" s="35">
        <v>5505.4945355191257</v>
      </c>
      <c r="E34" s="24"/>
      <c r="F34" s="35">
        <v>5466.4516129032254</v>
      </c>
      <c r="G34" s="35">
        <v>5476</v>
      </c>
      <c r="H34" s="35">
        <v>5511</v>
      </c>
      <c r="I34" s="35">
        <v>5509</v>
      </c>
      <c r="J34" s="35">
        <v>5506.4193548387093</v>
      </c>
      <c r="K34" s="35">
        <v>5511</v>
      </c>
      <c r="L34" s="35">
        <v>5515</v>
      </c>
      <c r="M34" s="35">
        <v>5515</v>
      </c>
      <c r="N34" s="35">
        <v>5537.4</v>
      </c>
      <c r="O34" s="35">
        <v>5544.4193548387093</v>
      </c>
      <c r="P34" s="35">
        <v>5547</v>
      </c>
      <c r="Q34" s="35">
        <v>5428</v>
      </c>
      <c r="R34" s="25"/>
      <c r="S34" s="26">
        <f>100*(D34-'2023'!D33)/'2023'!D33</f>
        <v>7.3343709119834282</v>
      </c>
    </row>
    <row r="35" spans="1:19" x14ac:dyDescent="0.2">
      <c r="B35" s="17" t="s">
        <v>103</v>
      </c>
      <c r="D35" s="29">
        <v>54.211813235759003</v>
      </c>
      <c r="E35" s="29"/>
      <c r="F35" s="29">
        <v>33.780243125221297</v>
      </c>
      <c r="G35" s="29">
        <v>36.976398579380898</v>
      </c>
      <c r="H35" s="29">
        <v>42.620331185137097</v>
      </c>
      <c r="I35" s="29">
        <v>47.498033520905203</v>
      </c>
      <c r="J35" s="29">
        <v>61.766032607103703</v>
      </c>
      <c r="K35" s="29">
        <v>66.860823806931606</v>
      </c>
      <c r="L35" s="29">
        <v>70.899891790717405</v>
      </c>
      <c r="M35" s="29">
        <v>74.322229696136603</v>
      </c>
      <c r="N35" s="29">
        <v>62.549210820962898</v>
      </c>
      <c r="O35" s="29">
        <v>54.914851899905202</v>
      </c>
      <c r="P35" s="28">
        <v>49.531879093804498</v>
      </c>
      <c r="Q35" s="28">
        <v>47.616302564955902</v>
      </c>
      <c r="R35" s="28" t="s">
        <v>100</v>
      </c>
      <c r="S35" s="29" t="s">
        <v>101</v>
      </c>
    </row>
    <row r="36" spans="1:19" x14ac:dyDescent="0.2">
      <c r="A36" s="1"/>
      <c r="B36" s="17" t="s">
        <v>37</v>
      </c>
      <c r="C36" s="17" t="s">
        <v>41</v>
      </c>
      <c r="D36" s="29">
        <v>58.775512999643801</v>
      </c>
      <c r="E36" s="29"/>
      <c r="F36" s="29">
        <v>37.917575479279101</v>
      </c>
      <c r="G36" s="29">
        <v>38.819837666321902</v>
      </c>
      <c r="H36" s="29">
        <v>44.258064516128997</v>
      </c>
      <c r="I36" s="29">
        <v>53.086666666666702</v>
      </c>
      <c r="J36" s="29">
        <v>63.683870967741903</v>
      </c>
      <c r="K36" s="29">
        <v>74.116666666666703</v>
      </c>
      <c r="L36" s="29">
        <v>78.391935483870995</v>
      </c>
      <c r="M36" s="29">
        <v>81.291935483871001</v>
      </c>
      <c r="N36" s="29">
        <v>68.296666666666695</v>
      </c>
      <c r="O36" s="29">
        <v>54.896774193548403</v>
      </c>
      <c r="P36" s="28">
        <v>52.465000000000003</v>
      </c>
      <c r="Q36" s="28">
        <v>56.556451612903203</v>
      </c>
      <c r="R36" s="28" t="s">
        <v>100</v>
      </c>
      <c r="S36" s="29" t="s">
        <v>101</v>
      </c>
    </row>
    <row r="37" spans="1:19" x14ac:dyDescent="0.2">
      <c r="A37" s="1"/>
      <c r="C37" s="17" t="s">
        <v>35</v>
      </c>
      <c r="D37" s="29">
        <v>56.321574361271502</v>
      </c>
      <c r="E37" s="29"/>
      <c r="F37" s="29">
        <v>34.156512185377501</v>
      </c>
      <c r="G37" s="29">
        <v>36.752476296414002</v>
      </c>
      <c r="H37" s="29">
        <v>42.252613844705401</v>
      </c>
      <c r="I37" s="29">
        <v>46.0394265232975</v>
      </c>
      <c r="J37" s="29">
        <v>66.688964867945103</v>
      </c>
      <c r="K37" s="29">
        <v>68.128520225294395</v>
      </c>
      <c r="L37" s="29">
        <v>71.205589415787102</v>
      </c>
      <c r="M37" s="29">
        <v>76.034388781527198</v>
      </c>
      <c r="N37" s="29">
        <v>66.692268305171496</v>
      </c>
      <c r="O37" s="29">
        <v>60.286903523115797</v>
      </c>
      <c r="P37" s="28">
        <v>55.681003584229401</v>
      </c>
      <c r="Q37" s="28">
        <v>50.4408464251363</v>
      </c>
      <c r="R37" s="28" t="s">
        <v>100</v>
      </c>
      <c r="S37" s="29" t="s">
        <v>101</v>
      </c>
    </row>
    <row r="38" spans="1:19" x14ac:dyDescent="0.2">
      <c r="A38" s="1"/>
      <c r="C38" s="17" t="s">
        <v>36</v>
      </c>
      <c r="D38" s="29">
        <v>51.6228640818805</v>
      </c>
      <c r="E38" s="29"/>
      <c r="F38" s="29">
        <v>34.8899129544291</v>
      </c>
      <c r="G38" s="29">
        <v>41.839080459770102</v>
      </c>
      <c r="H38" s="29">
        <v>46.697388632872503</v>
      </c>
      <c r="I38" s="29">
        <v>38.328042328042301</v>
      </c>
      <c r="J38" s="29">
        <v>59.662058371735803</v>
      </c>
      <c r="K38" s="29">
        <v>59.534391534391503</v>
      </c>
      <c r="L38" s="29">
        <v>58.422939068100398</v>
      </c>
      <c r="M38" s="29">
        <v>70.547875064004103</v>
      </c>
      <c r="N38" s="29">
        <v>59.640211640211596</v>
      </c>
      <c r="O38" s="29">
        <v>58.6687147977471</v>
      </c>
      <c r="P38" s="28">
        <v>50.740740740740698</v>
      </c>
      <c r="Q38" s="28">
        <v>39.9283154121864</v>
      </c>
      <c r="R38" s="28" t="s">
        <v>100</v>
      </c>
      <c r="S38" s="29" t="s">
        <v>101</v>
      </c>
    </row>
    <row r="39" spans="1:19" x14ac:dyDescent="0.2">
      <c r="A39" s="1"/>
      <c r="C39" s="17" t="s">
        <v>46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8"/>
      <c r="O39" s="28"/>
      <c r="P39" s="28"/>
      <c r="Q39" s="28"/>
      <c r="R39" s="28"/>
      <c r="S39" s="29"/>
    </row>
    <row r="40" spans="1:19" x14ac:dyDescent="0.2">
      <c r="A40" s="20"/>
      <c r="B40" s="15"/>
      <c r="C40" s="15" t="s">
        <v>45</v>
      </c>
      <c r="D40" s="32">
        <v>48.422712254295902</v>
      </c>
      <c r="E40" s="32"/>
      <c r="F40" s="32">
        <v>29.0386909834668</v>
      </c>
      <c r="G40" s="32">
        <v>34.4043887147335</v>
      </c>
      <c r="H40" s="32">
        <v>40.465647034778797</v>
      </c>
      <c r="I40" s="32">
        <v>44.120859760394602</v>
      </c>
      <c r="J40" s="32">
        <v>56.694324933415302</v>
      </c>
      <c r="K40" s="32">
        <v>59.545934530095003</v>
      </c>
      <c r="L40" s="32">
        <v>64.866242904245595</v>
      </c>
      <c r="M40" s="32">
        <v>66.429858254869302</v>
      </c>
      <c r="N40" s="32">
        <v>54.231757272790396</v>
      </c>
      <c r="O40" s="32">
        <v>50.691213389121302</v>
      </c>
      <c r="P40" s="28">
        <v>42.146804835924002</v>
      </c>
      <c r="Q40" s="28">
        <v>37.714769360981798</v>
      </c>
      <c r="R40" s="31"/>
      <c r="S40" s="32" t="s">
        <v>101</v>
      </c>
    </row>
    <row r="41" spans="1:19" x14ac:dyDescent="0.2">
      <c r="A41" s="21" t="s">
        <v>33</v>
      </c>
      <c r="B41" s="22"/>
      <c r="C41" s="22"/>
      <c r="D41" s="35">
        <v>2855.5218579234975</v>
      </c>
      <c r="E41" s="24"/>
      <c r="F41" s="24">
        <v>2835.1935483870966</v>
      </c>
      <c r="G41" s="24">
        <v>2841</v>
      </c>
      <c r="H41" s="24">
        <v>2859</v>
      </c>
      <c r="I41" s="24">
        <v>2858</v>
      </c>
      <c r="J41" s="24">
        <v>2857.2258064516127</v>
      </c>
      <c r="K41" s="24">
        <v>2859</v>
      </c>
      <c r="L41" s="24">
        <v>2861</v>
      </c>
      <c r="M41" s="24">
        <v>2861</v>
      </c>
      <c r="N41" s="24">
        <v>2874</v>
      </c>
      <c r="O41" s="24">
        <v>2876.2258064516127</v>
      </c>
      <c r="P41" s="24">
        <v>2877</v>
      </c>
      <c r="Q41" s="24">
        <v>2808.1612903225805</v>
      </c>
      <c r="R41" s="25"/>
      <c r="S41" s="26">
        <f>100*(D41-'2023'!D40)/'2023'!D40</f>
        <v>-8.7283627875210337E-2</v>
      </c>
    </row>
    <row r="42" spans="1:19" x14ac:dyDescent="0.2">
      <c r="A42" s="15"/>
      <c r="B42" s="15" t="s">
        <v>34</v>
      </c>
      <c r="C42" s="15"/>
      <c r="D42" s="31">
        <v>65.645508988911303</v>
      </c>
      <c r="E42" s="30"/>
      <c r="F42" s="31">
        <v>47.258536141356899</v>
      </c>
      <c r="G42" s="31">
        <v>49.969049266285502</v>
      </c>
      <c r="H42" s="31">
        <v>56.892213609540903</v>
      </c>
      <c r="I42" s="31">
        <v>60.248425472358299</v>
      </c>
      <c r="J42" s="31">
        <v>72.593537606972703</v>
      </c>
      <c r="K42" s="31">
        <v>79.399556954646101</v>
      </c>
      <c r="L42" s="31">
        <v>75.278213121962807</v>
      </c>
      <c r="M42" s="31">
        <v>79.988950400829907</v>
      </c>
      <c r="N42" s="31">
        <v>75.237763859893306</v>
      </c>
      <c r="O42" s="31">
        <v>68.477956102867793</v>
      </c>
      <c r="P42" s="31">
        <v>65.677210056772097</v>
      </c>
      <c r="Q42" s="31">
        <v>55.7924482786349</v>
      </c>
      <c r="R42" s="31"/>
      <c r="S42" s="32" t="s">
        <v>101</v>
      </c>
    </row>
    <row r="43" spans="1:19" x14ac:dyDescent="0.2">
      <c r="A43" s="21" t="s">
        <v>47</v>
      </c>
      <c r="B43" s="22"/>
      <c r="C43" s="22"/>
      <c r="D43" s="25">
        <v>1.7189611084447312</v>
      </c>
      <c r="E43" s="24"/>
      <c r="F43" s="25">
        <v>1.7395690886437536</v>
      </c>
      <c r="G43" s="25">
        <v>1.7053408067841895</v>
      </c>
      <c r="H43" s="25">
        <v>1.7244458128078817</v>
      </c>
      <c r="I43" s="25">
        <v>1.7477457419570299</v>
      </c>
      <c r="J43" s="25">
        <v>1.7135938109478612</v>
      </c>
      <c r="K43" s="25">
        <v>1.7150104724226205</v>
      </c>
      <c r="L43" s="25">
        <v>1.8190467615102948</v>
      </c>
      <c r="M43" s="25">
        <v>1.7734371728844784</v>
      </c>
      <c r="N43" s="25">
        <v>1.7391915641476274</v>
      </c>
      <c r="O43" s="25">
        <v>1.7284913745742225</v>
      </c>
      <c r="P43" s="25">
        <v>1.543297946039057</v>
      </c>
      <c r="Q43" s="25">
        <v>1.6358977500102088</v>
      </c>
      <c r="R43" s="25"/>
      <c r="S43" s="26">
        <f>100*(D43-'2023'!D42)/'2023'!D42</f>
        <v>-0.64333246964376067</v>
      </c>
    </row>
    <row r="44" spans="1:19" x14ac:dyDescent="0.2">
      <c r="A44" s="1"/>
      <c r="B44" s="17" t="s">
        <v>37</v>
      </c>
      <c r="C44" s="17" t="s">
        <v>41</v>
      </c>
      <c r="D44" s="28">
        <v>1.6515384793034695</v>
      </c>
      <c r="E44" s="27"/>
      <c r="F44" s="28">
        <v>1.5823295921160689</v>
      </c>
      <c r="G44" s="28">
        <v>1.5848840538219295</v>
      </c>
      <c r="H44" s="28">
        <v>1.6309063893016345</v>
      </c>
      <c r="I44" s="28">
        <v>1.6957887451418836</v>
      </c>
      <c r="J44" s="28">
        <v>1.5681321736367608</v>
      </c>
      <c r="K44" s="28">
        <v>1.6218088986141503</v>
      </c>
      <c r="L44" s="28">
        <v>1.7835308796007485</v>
      </c>
      <c r="M44" s="28">
        <v>1.7768729067512781</v>
      </c>
      <c r="N44" s="28">
        <v>1.668009932022632</v>
      </c>
      <c r="O44" s="28">
        <v>1.6458413926499034</v>
      </c>
      <c r="P44" s="28">
        <v>1.5156723963599597</v>
      </c>
      <c r="Q44" s="28">
        <v>1.6401609055615323</v>
      </c>
      <c r="R44" s="28"/>
      <c r="S44" s="29">
        <f>100*(D44-'2023'!D43)/'2023'!D43</f>
        <v>0.3120464982642257</v>
      </c>
    </row>
    <row r="45" spans="1:19" x14ac:dyDescent="0.2">
      <c r="A45" s="1"/>
      <c r="C45" s="17" t="s">
        <v>35</v>
      </c>
      <c r="D45" s="28">
        <v>1.6783103628476266</v>
      </c>
      <c r="E45" s="27"/>
      <c r="F45" s="28">
        <v>1.8470159330272753</v>
      </c>
      <c r="G45" s="28">
        <v>1.7268541562966651</v>
      </c>
      <c r="H45" s="28">
        <v>1.6690154629085927</v>
      </c>
      <c r="I45" s="28">
        <v>1.7190517158971417</v>
      </c>
      <c r="J45" s="28">
        <v>1.726777007954837</v>
      </c>
      <c r="K45" s="28">
        <v>1.6978880877942959</v>
      </c>
      <c r="L45" s="28">
        <v>1.7256079255478836</v>
      </c>
      <c r="M45" s="28">
        <v>1.6711500762361142</v>
      </c>
      <c r="N45" s="28">
        <v>1.7177711836465546</v>
      </c>
      <c r="O45" s="28">
        <v>1.7638999637549837</v>
      </c>
      <c r="P45" s="28">
        <v>1.4152134305049453</v>
      </c>
      <c r="Q45" s="28">
        <v>1.5605058687386344</v>
      </c>
      <c r="R45" s="28"/>
      <c r="S45" s="29">
        <f>100*(D45-'2023'!D44)/'2023'!D44</f>
        <v>1.2426780356825369</v>
      </c>
    </row>
    <row r="46" spans="1:19" x14ac:dyDescent="0.2">
      <c r="A46" s="1"/>
      <c r="C46" s="17" t="s">
        <v>36</v>
      </c>
      <c r="D46" s="28">
        <v>1.6386563876651983</v>
      </c>
      <c r="E46" s="27"/>
      <c r="F46" s="28">
        <v>1.5128774422735347</v>
      </c>
      <c r="G46" s="28">
        <v>1.6106194690265487</v>
      </c>
      <c r="H46" s="28">
        <v>1.7033993276055286</v>
      </c>
      <c r="I46" s="28">
        <v>1.5761531766753698</v>
      </c>
      <c r="J46" s="28">
        <v>1.7532350285886247</v>
      </c>
      <c r="K46" s="28">
        <v>1.6935580975316076</v>
      </c>
      <c r="L46" s="28">
        <v>1.7570064675084693</v>
      </c>
      <c r="M46" s="28">
        <v>1.6441527446300717</v>
      </c>
      <c r="N46" s="28">
        <v>1.6265512265512265</v>
      </c>
      <c r="O46" s="28">
        <v>1.748245346353372</v>
      </c>
      <c r="P46" s="28">
        <v>1.4817676143386898</v>
      </c>
      <c r="Q46" s="28">
        <v>1.4657894736842105</v>
      </c>
      <c r="R46" s="28"/>
      <c r="S46" s="29">
        <f>100*(D46-'2023'!D45)/'2023'!D45</f>
        <v>-5.1456217438566574</v>
      </c>
    </row>
    <row r="47" spans="1:19" x14ac:dyDescent="0.2">
      <c r="A47" s="1"/>
      <c r="C47" s="17" t="s">
        <v>46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</row>
    <row r="48" spans="1:19" x14ac:dyDescent="0.2">
      <c r="A48" s="20"/>
      <c r="B48" s="15"/>
      <c r="C48" s="15" t="s">
        <v>45</v>
      </c>
      <c r="D48" s="31">
        <v>1.8679044622679133</v>
      </c>
      <c r="E48" s="30"/>
      <c r="F48" s="31">
        <v>1.9725599166377215</v>
      </c>
      <c r="G48" s="31">
        <v>1.8779347393553523</v>
      </c>
      <c r="H48" s="31">
        <v>1.9001119641714652</v>
      </c>
      <c r="I48" s="31">
        <v>1.8726538547820235</v>
      </c>
      <c r="J48" s="31">
        <v>1.9042894827388461</v>
      </c>
      <c r="K48" s="31">
        <v>1.8754988913525499</v>
      </c>
      <c r="L48" s="31">
        <v>1.9589385618231279</v>
      </c>
      <c r="M48" s="31">
        <v>1.8854799807042932</v>
      </c>
      <c r="N48" s="31">
        <v>1.888083152042543</v>
      </c>
      <c r="O48" s="31">
        <v>1.7970808116767534</v>
      </c>
      <c r="P48" s="31">
        <v>1.738600740951838</v>
      </c>
      <c r="Q48" s="31">
        <v>1.7350673623549568</v>
      </c>
      <c r="R48" s="31"/>
      <c r="S48" s="32">
        <f>100*(D48-'2023'!D47)/'2023'!D47</f>
        <v>-2.7618353136614862</v>
      </c>
    </row>
    <row r="49" spans="1:19" ht="11.25" customHeight="1" x14ac:dyDescent="0.2">
      <c r="A49" s="1"/>
      <c r="B49" s="1"/>
      <c r="C49" s="1"/>
      <c r="S49" s="6" t="s">
        <v>0</v>
      </c>
    </row>
    <row r="50" spans="1:19" ht="11.25" customHeight="1" x14ac:dyDescent="0.2">
      <c r="A50" s="94" t="s">
        <v>51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1.25" customHeight="1" x14ac:dyDescent="0.2">
      <c r="A51" s="17" t="s">
        <v>44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1.25" customHeight="1" x14ac:dyDescent="0.2">
      <c r="A52" s="94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1.25" customHeight="1" x14ac:dyDescent="0.2">
      <c r="A53" s="94" t="s">
        <v>43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x14ac:dyDescent="0.2">
      <c r="S54" s="19" t="s">
        <v>124</v>
      </c>
    </row>
  </sheetData>
  <mergeCells count="3">
    <mergeCell ref="A50:S50"/>
    <mergeCell ref="A52:S52"/>
    <mergeCell ref="A53:S53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1" max="16383" man="1"/>
  </rowBreaks>
  <ignoredErrors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108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113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100*(D9-'2022'!D9)/'2022'!D9</f>
        <v>27.312117836155359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100*(D10-'2022'!D10)/'2022'!D10</f>
        <v>16.370729736705282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100*(D11-'2022'!D11)/'2022'!D11</f>
        <v>41.72113987340213</v>
      </c>
    </row>
    <row r="12" spans="1:21" x14ac:dyDescent="0.2">
      <c r="A12" s="18" t="s">
        <v>19</v>
      </c>
      <c r="D12" s="93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100*(D12-'2022'!D12)/'2022'!D12</f>
        <v>27.154297917778965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100*(D13-'2022'!D13)/'2022'!D13</f>
        <v>17.289212552327903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100*(D14-'2022'!D14)/'2022'!D14</f>
        <v>37.061390561656239</v>
      </c>
    </row>
    <row r="15" spans="1:21" x14ac:dyDescent="0.2">
      <c r="B15" s="17" t="s">
        <v>37</v>
      </c>
      <c r="C15" s="17" t="s">
        <v>119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11.4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100*(D16-'2022'!D15)/'2022'!D15</f>
        <v>24.282165558559218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100*(D17-'2022'!D16)/'2022'!D16</f>
        <v>18.783017022109178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100*(D18-'2022'!D17)/'2022'!D17</f>
        <v>34.65440079562407</v>
      </c>
    </row>
    <row r="19" spans="1:20" x14ac:dyDescent="0.2">
      <c r="C19" s="17" t="s">
        <v>114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100*(D19-'2022'!D18)/'2022'!D18</f>
        <v>8.5969435884535557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100*(D20-'2022'!D19)/'2022'!D19</f>
        <v>57.54631035529912</v>
      </c>
    </row>
    <row r="21" spans="1:20" x14ac:dyDescent="0.2">
      <c r="C21" s="17" t="s">
        <v>120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81.7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100*(D22-'2022'!D20)/'2022'!D20</f>
        <v>19.165467625899282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90">
        <f>100*(D23-'2022'!D21)/'2022'!D21</f>
        <v>79.08825360340947</v>
      </c>
    </row>
    <row r="24" spans="1:20" x14ac:dyDescent="0.2">
      <c r="C24" s="17" t="s">
        <v>115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90">
        <f>100*(D24-'2022'!D22)/'2022'!D22</f>
        <v>35.55430500844119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100*(D25-'2022'!D23)/'2022'!D23</f>
        <v>23.336376227650465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90">
        <f>100*(D26-'2022'!D24)/'2022'!D24</f>
        <v>333.22335862751567</v>
      </c>
    </row>
    <row r="27" spans="1:20" x14ac:dyDescent="0.2">
      <c r="C27" s="17" t="s">
        <v>121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90">
        <v>60.1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90">
        <f>100*(D28-'2022'!D25)/'2022'!D25</f>
        <v>205.93424218123496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90">
        <f>100*(D29-'2022'!D26)/'2022'!D26</f>
        <v>186.63414634146341</v>
      </c>
    </row>
    <row r="30" spans="1:20" hidden="1" x14ac:dyDescent="0.2">
      <c r="A30" s="15"/>
      <c r="B30" s="15"/>
      <c r="C30" s="15" t="s">
        <v>118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2"/>
    </row>
    <row r="31" spans="1:20" x14ac:dyDescent="0.2">
      <c r="A31" s="21" t="s">
        <v>39</v>
      </c>
      <c r="B31" s="22"/>
      <c r="C31" s="22"/>
      <c r="D31" s="91">
        <f t="shared" ref="D31:D32" si="3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>
        <v>38</v>
      </c>
      <c r="R31" s="25"/>
      <c r="S31" s="26">
        <f>100*(D31-'2022'!D27)/'2022'!D27</f>
        <v>8.3135391923990412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29">
        <f>100*(D32-'2022'!D28)/'2022'!D28</f>
        <v>13.432835820895523</v>
      </c>
    </row>
    <row r="33" spans="1:19" x14ac:dyDescent="0.2">
      <c r="A33" s="21" t="s">
        <v>32</v>
      </c>
      <c r="B33" s="22"/>
      <c r="C33" s="22"/>
      <c r="D33" s="35">
        <v>5129.2931506849318</v>
      </c>
      <c r="E33" s="24"/>
      <c r="F33" s="35">
        <v>5177.9677419354839</v>
      </c>
      <c r="G33" s="35">
        <v>5191</v>
      </c>
      <c r="H33" s="35">
        <v>5191</v>
      </c>
      <c r="I33" s="35">
        <v>5191</v>
      </c>
      <c r="J33" s="35">
        <v>5188.4193548387093</v>
      </c>
      <c r="K33" s="35">
        <v>5100</v>
      </c>
      <c r="L33" s="35">
        <v>5097.4193548387093</v>
      </c>
      <c r="M33" s="35">
        <v>5097.4193548387093</v>
      </c>
      <c r="N33" s="35">
        <v>5100</v>
      </c>
      <c r="O33" s="35">
        <v>5097.4193548387093</v>
      </c>
      <c r="P33" s="35">
        <v>5100</v>
      </c>
      <c r="Q33" s="35">
        <v>5025</v>
      </c>
      <c r="R33" s="25"/>
      <c r="S33" s="26">
        <f>100*(D33-'2022'!D29)/'2022'!D29</f>
        <v>17.653357867072877</v>
      </c>
    </row>
    <row r="34" spans="1:19" x14ac:dyDescent="0.2">
      <c r="B34" s="17" t="s">
        <v>103</v>
      </c>
      <c r="D34" s="28">
        <v>55.335991180391801</v>
      </c>
      <c r="E34" s="27"/>
      <c r="F34" s="28">
        <v>33.126709320508098</v>
      </c>
      <c r="G34" s="28">
        <v>36.654099127610998</v>
      </c>
      <c r="H34" s="28">
        <v>43.024216851747099</v>
      </c>
      <c r="I34" s="28">
        <v>50.653695498619399</v>
      </c>
      <c r="J34" s="28">
        <v>60.173711926685399</v>
      </c>
      <c r="K34" s="28">
        <v>71.054248366013098</v>
      </c>
      <c r="L34" s="28">
        <v>71.546639665865101</v>
      </c>
      <c r="M34" s="28">
        <v>71.778888748259703</v>
      </c>
      <c r="N34" s="28">
        <v>65.772549019607794</v>
      </c>
      <c r="O34" s="28">
        <v>60.370206302999598</v>
      </c>
      <c r="P34" s="28">
        <v>49.6542483660131</v>
      </c>
      <c r="Q34" s="28">
        <v>49.717862301396202</v>
      </c>
      <c r="R34" s="28" t="s">
        <v>100</v>
      </c>
      <c r="S34" s="29" t="s">
        <v>101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100</v>
      </c>
      <c r="S35" s="29" t="s">
        <v>101</v>
      </c>
    </row>
    <row r="36" spans="1:19" x14ac:dyDescent="0.2">
      <c r="A36" s="1"/>
      <c r="C36" s="17" t="s">
        <v>35</v>
      </c>
      <c r="D36" s="28">
        <v>53.153246046650402</v>
      </c>
      <c r="E36" s="27"/>
      <c r="F36" s="28">
        <v>30.773022049286599</v>
      </c>
      <c r="G36" s="28">
        <v>32.592845750740501</v>
      </c>
      <c r="H36" s="28">
        <v>44.155476668210099</v>
      </c>
      <c r="I36" s="28">
        <v>47.083997873471603</v>
      </c>
      <c r="J36" s="28">
        <v>57.995060966198501</v>
      </c>
      <c r="K36" s="28">
        <v>70.850611376927205</v>
      </c>
      <c r="L36" s="28">
        <v>64.935432422698995</v>
      </c>
      <c r="M36" s="28">
        <v>58.944281524926701</v>
      </c>
      <c r="N36" s="28">
        <v>65.156831472620894</v>
      </c>
      <c r="O36" s="28">
        <v>61.115398466841597</v>
      </c>
      <c r="P36" s="28">
        <v>50.063795853269497</v>
      </c>
      <c r="Q36" s="28">
        <v>52.637786832511303</v>
      </c>
      <c r="R36" s="28" t="s">
        <v>100</v>
      </c>
      <c r="S36" s="29" t="s">
        <v>101</v>
      </c>
    </row>
    <row r="37" spans="1:19" x14ac:dyDescent="0.2">
      <c r="A37" s="1"/>
      <c r="C37" s="17" t="s">
        <v>36</v>
      </c>
      <c r="D37" s="28">
        <v>65.921072450670295</v>
      </c>
      <c r="E37" s="27"/>
      <c r="F37" s="28">
        <v>40.783410138248797</v>
      </c>
      <c r="G37" s="28">
        <v>47.762059369202198</v>
      </c>
      <c r="H37" s="28">
        <v>50.041893590280701</v>
      </c>
      <c r="I37" s="28">
        <v>51.807359307359299</v>
      </c>
      <c r="J37" s="28">
        <v>60.473397570171798</v>
      </c>
      <c r="K37" s="28">
        <v>93.041474654377893</v>
      </c>
      <c r="L37" s="28">
        <v>85.744016649323598</v>
      </c>
      <c r="M37" s="28">
        <v>98.171547495168696</v>
      </c>
      <c r="N37" s="28">
        <v>81.443932411674297</v>
      </c>
      <c r="O37" s="28">
        <v>84.346662702542005</v>
      </c>
      <c r="P37" s="28">
        <v>70.046082949308797</v>
      </c>
      <c r="Q37" s="28">
        <v>58.778058569941997</v>
      </c>
      <c r="R37" s="28" t="s">
        <v>100</v>
      </c>
      <c r="S37" s="29" t="s">
        <v>101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53.743322717085398</v>
      </c>
      <c r="E39" s="30"/>
      <c r="F39" s="28">
        <v>29.476982883436801</v>
      </c>
      <c r="G39" s="28">
        <v>36.240463036043103</v>
      </c>
      <c r="H39" s="28">
        <v>42.2483613536902</v>
      </c>
      <c r="I39" s="28">
        <v>52.302025782688801</v>
      </c>
      <c r="J39" s="28">
        <v>60.066641543862403</v>
      </c>
      <c r="K39" s="28">
        <v>68.369142623286294</v>
      </c>
      <c r="L39" s="28">
        <v>73.7658422420119</v>
      </c>
      <c r="M39" s="28">
        <v>73.164878319681094</v>
      </c>
      <c r="N39" s="28">
        <v>63.343564559034199</v>
      </c>
      <c r="O39" s="28">
        <v>57.3771792379857</v>
      </c>
      <c r="P39" s="28">
        <v>44.270513607530198</v>
      </c>
      <c r="Q39" s="28">
        <v>42.9076873592795</v>
      </c>
      <c r="R39" s="31"/>
      <c r="S39" s="32" t="s">
        <v>101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100*(D40-'2022'!D36)/'2022'!D36</f>
        <v>20.595593165475961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101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100*(D42-'2022'!D38)/'2022'!D38</f>
        <v>0.84824606477350639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100*(D43-'2022'!D39)/'2022'!D39</f>
        <v>-2.2785521250494214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100*(D44-'2022'!D40)/'2022'!D40</f>
        <v>-3.2588476818311625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100*(D45-'2022'!D41)/'2022'!D41</f>
        <v>3.348810619057851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100*(D47-'2022'!D43)/'2022'!D43</f>
        <v>5.9516570043285517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116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109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99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100*(D9-'2021'!D9)/'2021'!D9</f>
        <v>54.164440584080367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100*(D10-'2021'!D10)/'2021'!D10</f>
        <v>25.726230841943387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100*(D11-'2021'!D11)/'2021'!D11</f>
        <v>119.5693086441118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100*(D12-'2021'!D12)/'2021'!D12</f>
        <v>60.892223113045468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100*(D13-'2021'!D13)/'2021'!D13</f>
        <v>26.571670402648984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100*(D14-'2021'!D14)/'2021'!D14</f>
        <v>121.09986457013255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100*(D15-'2021'!D15)/'2021'!D15</f>
        <v>50.310240688203535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100*(D16-'2021'!D16)/'2021'!D16</f>
        <v>46.547769239591695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100*(D17-'2021'!D17)/'2021'!D17</f>
        <v>68.977396857406944</v>
      </c>
    </row>
    <row r="18" spans="1:19" x14ac:dyDescent="0.2">
      <c r="C18" s="17" t="s">
        <v>114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75.3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100*(D19-'2021'!D18)/'2021'!D18</f>
        <v>68.64117446227381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100*(D20-'2021'!D19)/'2021'!D19</f>
        <v>95.268599685322542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90">
        <f>100*(D21-'2021'!D20)/'2021'!D20</f>
        <v>237.96730862599125</v>
      </c>
    </row>
    <row r="22" spans="1:19" x14ac:dyDescent="0.2">
      <c r="C22" s="17" t="s">
        <v>115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90">
        <v>127.5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90">
        <f>100*(D23-'2021'!D21)/'2021'!D21</f>
        <v>302.27934658731164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90">
        <f>100*(D24-'2021'!D22)/'2021'!D22</f>
        <v>232.34649122807016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90">
        <f>100*(D25-'2021'!D23)/'2021'!D23</f>
        <v>456.69642857142856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2">
        <f>100*(D26-'2021'!D24)/'2021'!D24</f>
        <v>652.29357798165142</v>
      </c>
    </row>
    <row r="27" spans="1:19" x14ac:dyDescent="0.2">
      <c r="A27" s="21" t="s">
        <v>39</v>
      </c>
      <c r="B27" s="22"/>
      <c r="C27" s="22"/>
      <c r="D27" s="91">
        <f t="shared" ref="D27:D28" si="3">AVERAGE(F27:Q27)</f>
        <v>35.083333333333336</v>
      </c>
      <c r="E27" s="24"/>
      <c r="F27" s="91">
        <v>35</v>
      </c>
      <c r="G27" s="91">
        <v>35</v>
      </c>
      <c r="H27" s="91">
        <v>35</v>
      </c>
      <c r="I27" s="91">
        <v>35</v>
      </c>
      <c r="J27" s="91">
        <v>35</v>
      </c>
      <c r="K27" s="91">
        <v>35</v>
      </c>
      <c r="L27" s="91">
        <v>35</v>
      </c>
      <c r="M27" s="91">
        <v>35</v>
      </c>
      <c r="N27" s="91">
        <v>35</v>
      </c>
      <c r="O27" s="91">
        <v>35</v>
      </c>
      <c r="P27" s="91">
        <v>35</v>
      </c>
      <c r="Q27" s="91">
        <v>36</v>
      </c>
      <c r="R27" s="25"/>
      <c r="S27" s="26">
        <f>100*(D27-'2021'!D25)/'2021'!D25</f>
        <v>0.23809523809524485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29">
        <f>100*(D28-'2021'!D26)/'2021'!D26</f>
        <v>4.1450777202072615</v>
      </c>
    </row>
    <row r="29" spans="1:19" x14ac:dyDescent="0.2">
      <c r="A29" s="21" t="s">
        <v>32</v>
      </c>
      <c r="B29" s="22"/>
      <c r="C29" s="22"/>
      <c r="D29" s="35">
        <v>4359.6657534246579</v>
      </c>
      <c r="E29" s="24"/>
      <c r="F29" s="35">
        <v>4240.9032258064517</v>
      </c>
      <c r="G29" s="35">
        <v>4252</v>
      </c>
      <c r="H29" s="35">
        <v>4340</v>
      </c>
      <c r="I29" s="35">
        <v>4340</v>
      </c>
      <c r="J29" s="35">
        <v>4387.8709677419356</v>
      </c>
      <c r="K29" s="35">
        <v>4400</v>
      </c>
      <c r="L29" s="35">
        <v>4400</v>
      </c>
      <c r="M29" s="35">
        <v>4400</v>
      </c>
      <c r="N29" s="35">
        <v>4400</v>
      </c>
      <c r="O29" s="35">
        <v>4400</v>
      </c>
      <c r="P29" s="35">
        <v>4400</v>
      </c>
      <c r="Q29" s="35">
        <v>4348.0645161290322</v>
      </c>
      <c r="R29" s="25"/>
      <c r="S29" s="26">
        <f>100*(D29-'2021'!D27)/'2021'!D27</f>
        <v>9.1553769009678998</v>
      </c>
    </row>
    <row r="30" spans="1:19" x14ac:dyDescent="0.2">
      <c r="B30" s="17" t="s">
        <v>103</v>
      </c>
      <c r="D30" s="28">
        <v>51.201298578878102</v>
      </c>
      <c r="E30" s="27"/>
      <c r="F30" s="28">
        <v>18.791645115161099</v>
      </c>
      <c r="G30" s="28">
        <v>26.393461900282201</v>
      </c>
      <c r="H30" s="28">
        <v>36.675338189386103</v>
      </c>
      <c r="I30" s="28">
        <v>47.444700460829502</v>
      </c>
      <c r="J30" s="28">
        <v>58.6249485384932</v>
      </c>
      <c r="K30" s="28">
        <v>62.065909090909102</v>
      </c>
      <c r="L30" s="28">
        <v>69.315982404692093</v>
      </c>
      <c r="M30" s="28">
        <v>69.9677419354839</v>
      </c>
      <c r="N30" s="28">
        <v>61.931060606060598</v>
      </c>
      <c r="O30" s="28">
        <v>58.884897360703803</v>
      </c>
      <c r="P30" s="28">
        <v>48.594696969696997</v>
      </c>
      <c r="Q30" s="28">
        <v>51.668521403664997</v>
      </c>
      <c r="R30" s="28" t="s">
        <v>100</v>
      </c>
      <c r="S30" s="29" t="s">
        <v>101</v>
      </c>
    </row>
    <row r="31" spans="1:19" x14ac:dyDescent="0.2">
      <c r="A31" s="1"/>
      <c r="B31" s="17" t="s">
        <v>37</v>
      </c>
      <c r="C31" s="17" t="s">
        <v>41</v>
      </c>
      <c r="D31" s="28">
        <v>50.655428895937497</v>
      </c>
      <c r="E31" s="27"/>
      <c r="F31" s="28">
        <v>19.893016732444</v>
      </c>
      <c r="G31" s="28">
        <v>27.172107467860801</v>
      </c>
      <c r="H31" s="28">
        <v>36.2095958772302</v>
      </c>
      <c r="I31" s="28">
        <v>43.195146612740103</v>
      </c>
      <c r="J31" s="28">
        <v>57.563847483609997</v>
      </c>
      <c r="K31" s="28">
        <v>59.829794405123003</v>
      </c>
      <c r="L31" s="28">
        <v>69.053132848429499</v>
      </c>
      <c r="M31" s="28">
        <v>75.395479304608799</v>
      </c>
      <c r="N31" s="28">
        <v>61.605999325918397</v>
      </c>
      <c r="O31" s="28">
        <v>55.724257151244302</v>
      </c>
      <c r="P31" s="28">
        <v>45.421300977418298</v>
      </c>
      <c r="Q31" s="28">
        <v>54.7685834502104</v>
      </c>
      <c r="R31" s="28" t="s">
        <v>100</v>
      </c>
      <c r="S31" s="29" t="s">
        <v>101</v>
      </c>
    </row>
    <row r="32" spans="1:19" x14ac:dyDescent="0.2">
      <c r="A32" s="1"/>
      <c r="C32" s="17" t="s">
        <v>35</v>
      </c>
      <c r="D32" s="28">
        <v>47.325330352251797</v>
      </c>
      <c r="E32" s="27"/>
      <c r="F32" s="28">
        <v>15.4918112851236</v>
      </c>
      <c r="G32" s="28">
        <v>23.122940249319399</v>
      </c>
      <c r="H32" s="28">
        <v>33.423517169615003</v>
      </c>
      <c r="I32" s="28">
        <v>44.125960061443898</v>
      </c>
      <c r="J32" s="28">
        <v>55.844414704291097</v>
      </c>
      <c r="K32" s="28">
        <v>59.397379912663801</v>
      </c>
      <c r="L32" s="28">
        <v>58.611071981969303</v>
      </c>
      <c r="M32" s="28">
        <v>48.364558388505401</v>
      </c>
      <c r="N32" s="28">
        <v>59.219796215429398</v>
      </c>
      <c r="O32" s="28">
        <v>60.005634596421999</v>
      </c>
      <c r="P32" s="28">
        <v>49.170305676855897</v>
      </c>
      <c r="Q32" s="28">
        <v>51.791550125128801</v>
      </c>
      <c r="R32" s="28" t="s">
        <v>100</v>
      </c>
      <c r="S32" s="29" t="s">
        <v>101</v>
      </c>
    </row>
    <row r="33" spans="1:19" x14ac:dyDescent="0.2">
      <c r="A33" s="1"/>
      <c r="C33" s="17" t="s">
        <v>36</v>
      </c>
      <c r="D33" s="28">
        <v>50.8103540295321</v>
      </c>
      <c r="E33" s="27"/>
      <c r="F33" s="28">
        <v>27.157519899455401</v>
      </c>
      <c r="G33" s="28">
        <v>31.157235621521298</v>
      </c>
      <c r="H33" s="28">
        <v>42.312526183493901</v>
      </c>
      <c r="I33" s="28">
        <v>49.935064935064901</v>
      </c>
      <c r="J33" s="28">
        <v>55.477586929199802</v>
      </c>
      <c r="K33" s="28">
        <v>54.621212121212103</v>
      </c>
      <c r="L33" s="28">
        <v>66.767909509844998</v>
      </c>
      <c r="M33" s="28">
        <v>69.700460829493096</v>
      </c>
      <c r="N33" s="28">
        <v>58.441558441558399</v>
      </c>
      <c r="O33" s="28">
        <v>57.247591118558901</v>
      </c>
      <c r="P33" s="28">
        <v>50.530303030303003</v>
      </c>
      <c r="Q33" s="28">
        <v>44.805194805194802</v>
      </c>
      <c r="R33" s="28" t="s">
        <v>100</v>
      </c>
      <c r="S33" s="29" t="s">
        <v>101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56.864664525894398</v>
      </c>
      <c r="E35" s="30"/>
      <c r="F35" s="28">
        <v>17.2504934925892</v>
      </c>
      <c r="G35" s="28">
        <v>26.654872475305901</v>
      </c>
      <c r="H35" s="28">
        <v>39.475348713339301</v>
      </c>
      <c r="I35" s="28">
        <v>59.043687650498804</v>
      </c>
      <c r="J35" s="28">
        <v>65.042111921169095</v>
      </c>
      <c r="K35" s="28">
        <v>72.149982800137593</v>
      </c>
      <c r="L35" s="28">
        <v>83.311694796764201</v>
      </c>
      <c r="M35" s="28">
        <v>84.500149805253201</v>
      </c>
      <c r="N35" s="28">
        <v>66.907464740282094</v>
      </c>
      <c r="O35" s="28">
        <v>64.532774060388206</v>
      </c>
      <c r="P35" s="28">
        <v>53.777089783281703</v>
      </c>
      <c r="Q35" s="28">
        <v>47.371407590373501</v>
      </c>
      <c r="R35" s="31"/>
      <c r="S35" s="32" t="s">
        <v>101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100*(D36-'2021'!D34)/'2021'!D34</f>
        <v>5.9417884764943185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101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100*(D38-'2021'!D36)/'2021'!D36</f>
        <v>3.3579277247393673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100*(D39-'2021'!D37)/'2021'!D37</f>
        <v>4.7425796472240282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100*(D40-'2021'!D38)/'2021'!D38</f>
        <v>2.5323705696048968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100*(D41-'2021'!D39)/'2021'!D39</f>
        <v>0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100*(D43-'2021'!D41)/'2021'!D41</f>
        <v>2.6433450031284811</v>
      </c>
    </row>
    <row r="44" spans="1:19" ht="11.25" customHeight="1" x14ac:dyDescent="0.2">
      <c r="A44" s="89" t="s">
        <v>102</v>
      </c>
      <c r="B44" s="1"/>
      <c r="C44" s="1"/>
      <c r="S44" s="6" t="s">
        <v>0</v>
      </c>
    </row>
    <row r="45" spans="1:19" ht="11.25" customHeight="1" x14ac:dyDescent="0.2">
      <c r="A45" s="94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94" t="s">
        <v>42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11.25" customHeight="1" x14ac:dyDescent="0.2">
      <c r="A48" s="94" t="s">
        <v>43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19:19" x14ac:dyDescent="0.2">
      <c r="S49" s="19" t="s">
        <v>106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110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100*(D9-'2020'!D9)/'2020'!D9</f>
        <v>41.681256066016836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100*(D10-'2020'!D10)/'2020'!D10</f>
        <v>45.881957450895641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100*(D11-'2020'!D11)/'2020'!D11</f>
        <v>32.881083100980192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100*(D12-'2020'!D12)/'2020'!D12</f>
        <v>43.681425470640811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100*(D13-'2020'!D13)/'2020'!D13</f>
        <v>45.74608453606384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100*(D14-'2020'!D14)/'2020'!D14</f>
        <v>40.197341832960966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100*(D15-'2020'!D15)/'2020'!D15</f>
        <v>20.631030447550287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100*(D16-'2020'!D16)/'2020'!D16</f>
        <v>35.968810916179336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100*(D17-'2020'!D17)/'2020'!D17</f>
        <v>60.54229057061918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100*(D18-'2020'!D18)/'2020'!D18</f>
        <v>29.458563535911601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100*(D19-'2020'!D19)/'2020'!D19</f>
        <v>177.19626168224298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100*(D20-'2020'!D20)/'2020'!D20</f>
        <v>14.151117679660077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100*(D21-'2020'!D21)/'2020'!D21</f>
        <v>69.974171330176489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100*(D22-'2020'!D22)/'2020'!D22</f>
        <v>-54.0785498489426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100*(D23-'2020'!D23)/'2020'!D23</f>
        <v>-63.87096774193548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29">
        <f>100*(D24-'2020'!D24)/'2020'!D24</f>
        <v>-57.587548638132297</v>
      </c>
    </row>
    <row r="25" spans="1:19" x14ac:dyDescent="0.2">
      <c r="A25" s="21" t="s">
        <v>39</v>
      </c>
      <c r="D25" s="33">
        <f t="shared" ref="D25:D26" si="0">AVERAGE(F25:Q25)</f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100*(D25-'2020'!D25)/'2020'!D25</f>
        <v>0.71942446043165464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32.166666666666664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100*(D26-'2020'!D26)/'2020'!D26</f>
        <v>1.8469656992084396</v>
      </c>
    </row>
    <row r="27" spans="1:19" x14ac:dyDescent="0.2">
      <c r="A27" s="21" t="s">
        <v>32</v>
      </c>
      <c r="B27" s="22"/>
      <c r="C27" s="22"/>
      <c r="D27" s="35">
        <v>3994</v>
      </c>
      <c r="E27" s="24"/>
      <c r="F27" s="35">
        <v>3394.6129032258063</v>
      </c>
      <c r="G27" s="35">
        <v>3459.5</v>
      </c>
      <c r="H27" s="35">
        <v>3465</v>
      </c>
      <c r="I27" s="35">
        <v>3869</v>
      </c>
      <c r="J27" s="35">
        <v>4180</v>
      </c>
      <c r="K27" s="35">
        <v>4199</v>
      </c>
      <c r="L27" s="35">
        <v>4149</v>
      </c>
      <c r="M27" s="35">
        <v>4259</v>
      </c>
      <c r="N27" s="35">
        <v>4259</v>
      </c>
      <c r="O27" s="35">
        <v>4259</v>
      </c>
      <c r="P27" s="35">
        <v>4266</v>
      </c>
      <c r="Q27" s="35">
        <v>4137</v>
      </c>
      <c r="R27" s="25"/>
      <c r="S27" s="26">
        <f>100*(D27-'2020'!D27)/'2020'!D27</f>
        <v>6.1669324827219567</v>
      </c>
    </row>
    <row r="28" spans="1:19" x14ac:dyDescent="0.2">
      <c r="B28" s="17" t="s">
        <v>103</v>
      </c>
      <c r="D28" s="28">
        <v>34.700000000000003</v>
      </c>
      <c r="E28" s="27"/>
      <c r="F28" s="28">
        <v>9.5103247080288504</v>
      </c>
      <c r="G28" s="28">
        <v>11.3920260979085</v>
      </c>
      <c r="H28" s="28">
        <v>20</v>
      </c>
      <c r="I28" s="28">
        <v>28.5</v>
      </c>
      <c r="J28" s="28">
        <v>27.8</v>
      </c>
      <c r="K28" s="28">
        <v>27.9</v>
      </c>
      <c r="L28" s="28">
        <v>40.700000000000003</v>
      </c>
      <c r="M28" s="28">
        <v>57.7</v>
      </c>
      <c r="N28" s="28">
        <v>49.2</v>
      </c>
      <c r="O28" s="28">
        <v>49.8</v>
      </c>
      <c r="P28" s="28">
        <v>47</v>
      </c>
      <c r="Q28" s="28">
        <v>33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38.1</v>
      </c>
      <c r="E29" s="27"/>
      <c r="F29" s="28">
        <v>13.319771384287501</v>
      </c>
      <c r="G29" s="28">
        <v>13.570988740323701</v>
      </c>
      <c r="H29" s="28">
        <v>23.6</v>
      </c>
      <c r="I29" s="28">
        <v>37.799999999999997</v>
      </c>
      <c r="J29" s="28">
        <v>34.299999999999997</v>
      </c>
      <c r="K29" s="28">
        <v>26.3</v>
      </c>
      <c r="L29" s="28">
        <v>41.2</v>
      </c>
      <c r="M29" s="28">
        <v>61.8</v>
      </c>
      <c r="N29" s="28">
        <v>50.8</v>
      </c>
      <c r="O29" s="28">
        <v>53.2</v>
      </c>
      <c r="P29" s="28">
        <v>48.4</v>
      </c>
      <c r="Q29" s="28">
        <v>39.200000000000003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41.2</v>
      </c>
      <c r="E30" s="27"/>
      <c r="F30" s="28">
        <v>10.9433085501859</v>
      </c>
      <c r="G30" s="28">
        <v>15.2600278375301</v>
      </c>
      <c r="H30" s="28">
        <v>29.1</v>
      </c>
      <c r="I30" s="28">
        <v>33.200000000000003</v>
      </c>
      <c r="J30" s="28">
        <v>33.799999999999997</v>
      </c>
      <c r="K30" s="28">
        <v>38.1</v>
      </c>
      <c r="L30" s="28">
        <v>49.4</v>
      </c>
      <c r="M30" s="28">
        <v>64.8</v>
      </c>
      <c r="N30" s="28">
        <v>59.3</v>
      </c>
      <c r="O30" s="28">
        <v>54.2</v>
      </c>
      <c r="P30" s="28">
        <v>53.4</v>
      </c>
      <c r="Q30" s="28">
        <v>34.299999999999997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19.7</v>
      </c>
      <c r="E31" s="27"/>
      <c r="F31" s="28">
        <v>1.51738442224769</v>
      </c>
      <c r="G31" s="28">
        <v>1.62176533144275</v>
      </c>
      <c r="H31" s="28">
        <v>3.8</v>
      </c>
      <c r="I31" s="28">
        <v>4.7</v>
      </c>
      <c r="J31" s="28">
        <v>8.4</v>
      </c>
      <c r="K31" s="28">
        <v>18.399999999999999</v>
      </c>
      <c r="L31" s="28">
        <v>21.7</v>
      </c>
      <c r="M31" s="28">
        <v>37.200000000000003</v>
      </c>
      <c r="N31" s="28">
        <v>32.4</v>
      </c>
      <c r="O31" s="28">
        <v>32.5</v>
      </c>
      <c r="P31" s="28">
        <v>33.799999999999997</v>
      </c>
      <c r="Q31" s="28">
        <v>18.899999999999999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33.4</v>
      </c>
      <c r="E33" s="30"/>
      <c r="F33" s="28">
        <v>8.2594000844951392</v>
      </c>
      <c r="G33" s="28">
        <v>9.33591178406847</v>
      </c>
      <c r="H33" s="28">
        <v>10.9</v>
      </c>
      <c r="I33" s="28">
        <v>24.3</v>
      </c>
      <c r="J33" s="28">
        <v>24.4</v>
      </c>
      <c r="K33" s="28">
        <v>30.3</v>
      </c>
      <c r="L33" s="28">
        <v>47.5</v>
      </c>
      <c r="M33" s="28">
        <v>58.7</v>
      </c>
      <c r="N33" s="28">
        <v>50.2</v>
      </c>
      <c r="O33" s="28">
        <v>52.2</v>
      </c>
      <c r="P33" s="28">
        <v>48.6</v>
      </c>
      <c r="Q33" s="28">
        <v>30.2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2237</v>
      </c>
      <c r="E34" s="24"/>
      <c r="F34" s="24">
        <v>1875.9032258064517</v>
      </c>
      <c r="G34" s="24">
        <v>1930.5</v>
      </c>
      <c r="H34" s="24">
        <v>1951</v>
      </c>
      <c r="I34" s="24">
        <v>2157</v>
      </c>
      <c r="J34" s="24">
        <v>2344</v>
      </c>
      <c r="K34" s="24">
        <v>2353</v>
      </c>
      <c r="L34" s="24">
        <v>2323</v>
      </c>
      <c r="M34" s="24">
        <v>2394</v>
      </c>
      <c r="N34" s="24">
        <v>2394</v>
      </c>
      <c r="O34" s="24">
        <v>2394</v>
      </c>
      <c r="P34" s="24">
        <v>2394</v>
      </c>
      <c r="Q34" s="24">
        <v>2313</v>
      </c>
      <c r="R34" s="25"/>
      <c r="S34" s="26">
        <f>100*(D34-'2020'!D34)/'2020'!D34</f>
        <v>8.8564476885644776</v>
      </c>
    </row>
    <row r="35" spans="1:19" x14ac:dyDescent="0.2">
      <c r="A35" s="15"/>
      <c r="B35" s="15" t="s">
        <v>34</v>
      </c>
      <c r="C35" s="15"/>
      <c r="D35" s="31">
        <v>42</v>
      </c>
      <c r="E35" s="30"/>
      <c r="F35" s="31">
        <v>13.251251010265999</v>
      </c>
      <c r="G35" s="31">
        <v>15.1977651977652</v>
      </c>
      <c r="H35" s="31">
        <v>27.7</v>
      </c>
      <c r="I35" s="31">
        <v>34</v>
      </c>
      <c r="J35" s="31">
        <v>35.200000000000003</v>
      </c>
      <c r="K35" s="31">
        <v>34.5</v>
      </c>
      <c r="L35" s="31">
        <v>44.1</v>
      </c>
      <c r="M35" s="31">
        <v>64.5</v>
      </c>
      <c r="N35" s="31">
        <v>62</v>
      </c>
      <c r="O35" s="31">
        <v>60.3</v>
      </c>
      <c r="P35" s="31">
        <v>60.3</v>
      </c>
      <c r="Q35" s="31">
        <v>36.5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100*(D36-'2020'!D36)/'2020'!D36</f>
        <v>1.4117388991046207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100*(D37-'2020'!D37)/'2020'!D37</f>
        <v>1.8464757310380566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100*(D38-'2020'!D38)/'2020'!D38</f>
        <v>0.44461157052494021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100*(D39-'2020'!D39)/'2020'!D39</f>
        <v>4.0801386794521264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100*(D41-'2020'!D41)/'2020'!D41</f>
        <v>0.17356414536387008</v>
      </c>
    </row>
    <row r="42" spans="1:19" ht="11.25" customHeight="1" x14ac:dyDescent="0.2">
      <c r="A42" s="89" t="s">
        <v>102</v>
      </c>
      <c r="B42" s="1"/>
      <c r="C42" s="1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94" t="s">
        <v>42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94" t="s">
        <v>43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x14ac:dyDescent="0.2">
      <c r="S47" s="19" t="s">
        <v>58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111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100*(D9-'2019'!D9)/'2019'!D9</f>
        <v>-56.575598817489222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100*(D10-'2019'!D10)/'2019'!D10</f>
        <v>-36.60911542141428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100*(D11-'2019'!D11)/'2019'!D11</f>
        <v>-73.838332944794971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100*(D12-'2019'!D12)/'2019'!D12</f>
        <v>-57.23429556016648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100*(D13-'2019'!D13)/'2019'!D13</f>
        <v>-36.527849480869612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100*(D14-'2019'!D14)/'2019'!D14</f>
        <v>-72.418238795297285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100*(D15-'2019'!D15)/'2019'!D15</f>
        <v>-48.836447436795375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100*(D16-'2019'!D16)/'2019'!D16</f>
        <v>-45.626828337643616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100*(D17-'2019'!D17)/'2019'!D17</f>
        <v>-61.642347097174792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100*(D18-'2019'!D18)/'2019'!D18</f>
        <v>-53.689489305086482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100*(D19-'2019'!D19)/'2019'!D19</f>
        <v>-80.116451932606537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100*(D20-'2019'!D20)/'2019'!D20</f>
        <v>-78.430825629582401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100*(D21-'2019'!D21)/'2019'!D21</f>
        <v>-86.492615420397726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100*(D22-'2019'!D22)/'2019'!D22</f>
        <v>-92.704162227691853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100*(D23-'2019'!D23)/'2019'!D23</f>
        <v>-90.175104983757237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100*(D24-'2019'!D24)/'2019'!D24</f>
        <v>-90.77662934252082</v>
      </c>
    </row>
    <row r="25" spans="1:19" x14ac:dyDescent="0.2">
      <c r="A25" s="21" t="s">
        <v>39</v>
      </c>
      <c r="D25" s="33">
        <f t="shared" ref="D25:D26" si="0">AVERAGE(F25:Q25)</f>
        <v>34.75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100*(D25-'2019'!D25)/'2019'!D25</f>
        <v>5.3030303030303028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31.583333333333332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31</v>
      </c>
      <c r="M26" s="33">
        <v>32</v>
      </c>
      <c r="N26" s="33">
        <v>35</v>
      </c>
      <c r="O26" s="33">
        <v>35</v>
      </c>
      <c r="P26" s="33">
        <v>35</v>
      </c>
      <c r="Q26" s="33">
        <v>32</v>
      </c>
      <c r="R26" s="31"/>
      <c r="S26" s="32">
        <f>100*(D26-'2019'!D26)/'2019'!D26</f>
        <v>-4.0506329113924009</v>
      </c>
    </row>
    <row r="27" spans="1:19" x14ac:dyDescent="0.2">
      <c r="A27" s="21" t="s">
        <v>32</v>
      </c>
      <c r="B27" s="22"/>
      <c r="C27" s="22"/>
      <c r="D27" s="35">
        <v>3762</v>
      </c>
      <c r="E27" s="24"/>
      <c r="F27" s="35">
        <v>3808</v>
      </c>
      <c r="G27" s="35">
        <v>4234</v>
      </c>
      <c r="H27" s="35">
        <v>3947</v>
      </c>
      <c r="I27" s="35">
        <v>2313</v>
      </c>
      <c r="J27" s="35">
        <v>2556</v>
      </c>
      <c r="K27" s="35">
        <v>3641</v>
      </c>
      <c r="L27" s="35">
        <v>3715</v>
      </c>
      <c r="M27" s="35">
        <v>3802</v>
      </c>
      <c r="N27" s="35">
        <v>4345</v>
      </c>
      <c r="O27" s="35">
        <v>4377</v>
      </c>
      <c r="P27" s="35">
        <v>4384</v>
      </c>
      <c r="Q27" s="35">
        <v>4037</v>
      </c>
      <c r="R27" s="25"/>
      <c r="S27" s="26">
        <f>100*(D27-'2019'!D27)/'2019'!D27</f>
        <v>-1.4667365112624411</v>
      </c>
    </row>
    <row r="28" spans="1:19" x14ac:dyDescent="0.2">
      <c r="B28" s="17" t="s">
        <v>103</v>
      </c>
      <c r="D28" s="28">
        <v>25.6</v>
      </c>
      <c r="E28" s="27"/>
      <c r="F28" s="28">
        <v>39.4</v>
      </c>
      <c r="G28" s="28">
        <v>41.7</v>
      </c>
      <c r="H28" s="28">
        <v>15.5</v>
      </c>
      <c r="I28" s="28">
        <v>7.7</v>
      </c>
      <c r="J28" s="28">
        <v>11.6</v>
      </c>
      <c r="K28" s="28">
        <v>18.399999999999999</v>
      </c>
      <c r="L28" s="28">
        <v>34.700000000000003</v>
      </c>
      <c r="M28" s="28">
        <v>38.1</v>
      </c>
      <c r="N28" s="28">
        <v>30.2</v>
      </c>
      <c r="O28" s="28">
        <v>29.4</v>
      </c>
      <c r="P28" s="28">
        <v>14.5</v>
      </c>
      <c r="Q28" s="28">
        <v>14.5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26.2</v>
      </c>
      <c r="E29" s="27"/>
      <c r="F29" s="28">
        <v>39.1</v>
      </c>
      <c r="G29" s="28">
        <v>43.8</v>
      </c>
      <c r="H29" s="28">
        <v>15.1</v>
      </c>
      <c r="I29" s="28">
        <v>9.1</v>
      </c>
      <c r="J29" s="28">
        <v>12.3</v>
      </c>
      <c r="K29" s="28">
        <v>19.2</v>
      </c>
      <c r="L29" s="28">
        <v>29</v>
      </c>
      <c r="M29" s="28">
        <v>34.4</v>
      </c>
      <c r="N29" s="28">
        <v>28.9</v>
      </c>
      <c r="O29" s="28">
        <v>29.2</v>
      </c>
      <c r="P29" s="28">
        <v>17.399999999999999</v>
      </c>
      <c r="Q29" s="28">
        <v>19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29.7</v>
      </c>
      <c r="E30" s="27"/>
      <c r="F30" s="28">
        <v>43.3</v>
      </c>
      <c r="G30" s="28">
        <v>48.2</v>
      </c>
      <c r="H30" s="28">
        <v>19.7</v>
      </c>
      <c r="I30" s="28">
        <v>11.6</v>
      </c>
      <c r="J30" s="28">
        <v>15.1</v>
      </c>
      <c r="K30" s="28">
        <v>22.6</v>
      </c>
      <c r="L30" s="28">
        <v>44.8</v>
      </c>
      <c r="M30" s="28">
        <v>38.5</v>
      </c>
      <c r="N30" s="28">
        <v>36.799999999999997</v>
      </c>
      <c r="O30" s="28">
        <v>28.6</v>
      </c>
      <c r="P30" s="28">
        <v>17.100000000000001</v>
      </c>
      <c r="Q30" s="28">
        <v>16.600000000000001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19.5</v>
      </c>
      <c r="E31" s="27"/>
      <c r="F31" s="28">
        <v>45.7</v>
      </c>
      <c r="G31" s="28">
        <v>29.7</v>
      </c>
      <c r="H31" s="28">
        <v>12.4</v>
      </c>
      <c r="I31" s="28">
        <v>3.6</v>
      </c>
      <c r="J31" s="28">
        <v>8.4</v>
      </c>
      <c r="K31" s="28">
        <v>16.7</v>
      </c>
      <c r="L31" s="28">
        <v>56.3</v>
      </c>
      <c r="M31" s="28">
        <v>44.1</v>
      </c>
      <c r="N31" s="28">
        <v>18.100000000000001</v>
      </c>
      <c r="O31" s="28">
        <v>18.5</v>
      </c>
      <c r="P31" s="28">
        <v>4.2</v>
      </c>
      <c r="Q31" s="28">
        <v>2.5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24.3</v>
      </c>
      <c r="E33" s="30"/>
      <c r="F33" s="28">
        <v>32.5</v>
      </c>
      <c r="G33" s="28">
        <v>41.7</v>
      </c>
      <c r="H33" s="28">
        <v>15.2</v>
      </c>
      <c r="I33" s="28">
        <v>5</v>
      </c>
      <c r="J33" s="28">
        <v>9.1</v>
      </c>
      <c r="K33" s="28">
        <v>12.7</v>
      </c>
      <c r="L33" s="28">
        <v>30.7</v>
      </c>
      <c r="M33" s="28">
        <v>44.4</v>
      </c>
      <c r="N33" s="28">
        <v>35.5</v>
      </c>
      <c r="O33" s="28">
        <v>38.200000000000003</v>
      </c>
      <c r="P33" s="28">
        <v>14.1</v>
      </c>
      <c r="Q33" s="28">
        <v>11.6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2055</v>
      </c>
      <c r="E34" s="24"/>
      <c r="F34" s="24">
        <v>2103</v>
      </c>
      <c r="G34" s="24">
        <v>2320</v>
      </c>
      <c r="H34" s="24">
        <v>2138</v>
      </c>
      <c r="I34" s="24">
        <v>1184</v>
      </c>
      <c r="J34" s="24">
        <v>1302</v>
      </c>
      <c r="K34" s="24">
        <v>1969</v>
      </c>
      <c r="L34" s="24">
        <v>2031</v>
      </c>
      <c r="M34" s="24">
        <v>2081</v>
      </c>
      <c r="N34" s="24">
        <v>2431</v>
      </c>
      <c r="O34" s="24">
        <v>2449</v>
      </c>
      <c r="P34" s="24">
        <v>2446</v>
      </c>
      <c r="Q34" s="24">
        <v>2212</v>
      </c>
      <c r="R34" s="25"/>
      <c r="S34" s="26">
        <f>100*(D34-'2019'!D34)/'2019'!D34</f>
        <v>-3.6116322701688555</v>
      </c>
    </row>
    <row r="35" spans="1:19" x14ac:dyDescent="0.2">
      <c r="A35" s="15"/>
      <c r="B35" s="15" t="s">
        <v>34</v>
      </c>
      <c r="C35" s="15"/>
      <c r="D35" s="31">
        <v>32.299999999999997</v>
      </c>
      <c r="E35" s="30"/>
      <c r="F35" s="31">
        <v>51.7</v>
      </c>
      <c r="G35" s="31">
        <v>54.3</v>
      </c>
      <c r="H35" s="31">
        <v>21.2</v>
      </c>
      <c r="I35" s="31">
        <v>12.2</v>
      </c>
      <c r="J35" s="31">
        <v>16.2</v>
      </c>
      <c r="K35" s="31">
        <v>23.7</v>
      </c>
      <c r="L35" s="31">
        <v>39.299999999999997</v>
      </c>
      <c r="M35" s="31">
        <v>45.8</v>
      </c>
      <c r="N35" s="31">
        <v>37.4</v>
      </c>
      <c r="O35" s="31">
        <v>34.200000000000003</v>
      </c>
      <c r="P35" s="31">
        <v>18.5</v>
      </c>
      <c r="Q35" s="31">
        <v>18.8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100*(D36-'2019'!D36)/'2019'!D36</f>
        <v>-1.5168815798029929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100*(D37-'2019'!D37)/'2019'!D37</f>
        <v>-3.1885357636959886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100*(D38-'2019'!D38)/'2019'!D38</f>
        <v>-3.3905054843043492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100*(D39-'2019'!D39)/'2019'!D39</f>
        <v>-3.1019417942082272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100*(D41-'2019'!D41)/'2019'!D41</f>
        <v>6.3943460349471346</v>
      </c>
    </row>
    <row r="42" spans="1:19" ht="11.25" customHeight="1" x14ac:dyDescent="0.2">
      <c r="A42" s="89" t="s">
        <v>102</v>
      </c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105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112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f>100*(D9-'2018'!L21)/'2018'!L21</f>
        <v>-0.53274496038511687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f>100*(D10-'2018'!M21)/'2018'!M21</f>
        <v>-0.90458931472726567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f>100*(D11-'2018'!N21)/'2018'!N21</f>
        <v>-0.20899700199991744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f>100*(D12-'2018'!P21)/'2018'!P21</f>
        <v>-0.4539261349361266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f>100*(D13-'2018'!Q21)/'2018'!Q21</f>
        <v>-1.500961937774915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f>100*(D14-'2018'!R21)/'2018'!R21</f>
        <v>0.32811791143981517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-2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13.5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-13.6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-53.7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-22.6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2.9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7.8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10.1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-9.6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-3.1</v>
      </c>
    </row>
    <row r="25" spans="1:19" x14ac:dyDescent="0.2">
      <c r="A25" s="21" t="s">
        <v>39</v>
      </c>
      <c r="D25" s="33">
        <f t="shared" ref="D25:D26" si="0">AVERAGE(F25:Q25)</f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f>100*(D25-'2018'!B21)/'2018'!B21</f>
        <v>0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32.916666666666664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f>100*(D26-'2018'!D21)/'2018'!D21</f>
        <v>0.25380710659897032</v>
      </c>
    </row>
    <row r="27" spans="1:19" x14ac:dyDescent="0.2">
      <c r="A27" s="21" t="s">
        <v>32</v>
      </c>
      <c r="B27" s="22"/>
      <c r="C27" s="22"/>
      <c r="D27" s="35">
        <v>3818</v>
      </c>
      <c r="E27" s="24"/>
      <c r="F27" s="35">
        <v>3792</v>
      </c>
      <c r="G27" s="35">
        <v>3826</v>
      </c>
      <c r="H27" s="35">
        <v>3826</v>
      </c>
      <c r="I27" s="35">
        <v>3826</v>
      </c>
      <c r="J27" s="35">
        <v>3826</v>
      </c>
      <c r="K27" s="35">
        <v>3826</v>
      </c>
      <c r="L27" s="35">
        <v>3826</v>
      </c>
      <c r="M27" s="35">
        <v>3826</v>
      </c>
      <c r="N27" s="35">
        <v>3826</v>
      </c>
      <c r="O27" s="35">
        <v>3826</v>
      </c>
      <c r="P27" s="35">
        <v>3826</v>
      </c>
      <c r="Q27" s="35">
        <v>3760</v>
      </c>
      <c r="R27" s="25"/>
      <c r="S27" s="26">
        <f>100*(D27-'2018'!F21)/'2018'!F21</f>
        <v>1.0855176065660577</v>
      </c>
    </row>
    <row r="28" spans="1:19" x14ac:dyDescent="0.2">
      <c r="B28" s="17" t="s">
        <v>103</v>
      </c>
      <c r="D28" s="28">
        <v>59.1</v>
      </c>
      <c r="E28" s="27"/>
      <c r="F28" s="28">
        <v>39.5</v>
      </c>
      <c r="G28" s="28">
        <v>40.9</v>
      </c>
      <c r="H28" s="28">
        <v>48.8</v>
      </c>
      <c r="I28" s="28">
        <v>57.2</v>
      </c>
      <c r="J28" s="28">
        <v>62.9</v>
      </c>
      <c r="K28" s="28">
        <v>71.400000000000006</v>
      </c>
      <c r="L28" s="28">
        <v>71.099999999999994</v>
      </c>
      <c r="M28" s="28">
        <v>76.900000000000006</v>
      </c>
      <c r="N28" s="28">
        <v>65.599999999999994</v>
      </c>
      <c r="O28" s="28">
        <v>62.8</v>
      </c>
      <c r="P28" s="28">
        <v>57.3</v>
      </c>
      <c r="Q28" s="28">
        <v>53.7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58.4</v>
      </c>
      <c r="E29" s="27"/>
      <c r="F29" s="28">
        <v>39.9</v>
      </c>
      <c r="G29" s="28">
        <v>40.700000000000003</v>
      </c>
      <c r="H29" s="28">
        <v>47.2</v>
      </c>
      <c r="I29" s="28">
        <v>54.5</v>
      </c>
      <c r="J29" s="28">
        <v>62</v>
      </c>
      <c r="K29" s="28">
        <v>72.099999999999994</v>
      </c>
      <c r="L29" s="28">
        <v>68.8</v>
      </c>
      <c r="M29" s="28">
        <v>76.400000000000006</v>
      </c>
      <c r="N29" s="28">
        <v>65.7</v>
      </c>
      <c r="O29" s="28">
        <v>60.1</v>
      </c>
      <c r="P29" s="28">
        <v>55.7</v>
      </c>
      <c r="Q29" s="28">
        <v>56.9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64.099999999999994</v>
      </c>
      <c r="E30" s="27"/>
      <c r="F30" s="28">
        <v>40.9</v>
      </c>
      <c r="G30" s="28">
        <v>43.8</v>
      </c>
      <c r="H30" s="28">
        <v>54.1</v>
      </c>
      <c r="I30" s="28">
        <v>60.8</v>
      </c>
      <c r="J30" s="28">
        <v>69.3</v>
      </c>
      <c r="K30" s="28">
        <v>77.2</v>
      </c>
      <c r="L30" s="28">
        <v>77.400000000000006</v>
      </c>
      <c r="M30" s="28">
        <v>84.4</v>
      </c>
      <c r="N30" s="28">
        <v>70.099999999999994</v>
      </c>
      <c r="O30" s="28">
        <v>69.7</v>
      </c>
      <c r="P30" s="28">
        <v>65.599999999999994</v>
      </c>
      <c r="Q30" s="28">
        <v>53.5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58.3</v>
      </c>
      <c r="E31" s="27"/>
      <c r="F31" s="28">
        <v>42.2</v>
      </c>
      <c r="G31" s="28">
        <v>45.1</v>
      </c>
      <c r="H31" s="28">
        <v>52.8</v>
      </c>
      <c r="I31" s="28">
        <v>58.2</v>
      </c>
      <c r="J31" s="28">
        <v>63.1</v>
      </c>
      <c r="K31" s="28">
        <v>61.1</v>
      </c>
      <c r="L31" s="28">
        <v>66.099999999999994</v>
      </c>
      <c r="M31" s="28">
        <v>70.2</v>
      </c>
      <c r="N31" s="28">
        <v>60</v>
      </c>
      <c r="O31" s="28">
        <v>63.1</v>
      </c>
      <c r="P31" s="28">
        <v>58.7</v>
      </c>
      <c r="Q31" s="28">
        <v>58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</v>
      </c>
      <c r="E33" s="30"/>
      <c r="F33" s="28">
        <v>35.700000000000003</v>
      </c>
      <c r="G33" s="28">
        <v>36</v>
      </c>
      <c r="H33" s="28">
        <v>44.5</v>
      </c>
      <c r="I33" s="28">
        <v>58.5</v>
      </c>
      <c r="J33" s="28">
        <v>57</v>
      </c>
      <c r="K33" s="28">
        <v>66.3</v>
      </c>
      <c r="L33" s="28">
        <v>70.7</v>
      </c>
      <c r="M33" s="28">
        <v>71.5</v>
      </c>
      <c r="N33" s="28">
        <v>61.6</v>
      </c>
      <c r="O33" s="28">
        <v>60.5</v>
      </c>
      <c r="P33" s="28">
        <v>49.8</v>
      </c>
      <c r="Q33" s="28">
        <v>44.2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2132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2098</v>
      </c>
      <c r="R34" s="25"/>
      <c r="S34" s="26">
        <f>100*(D34-'2018'!H21)/'2018'!H21</f>
        <v>0.23900011754104855</v>
      </c>
    </row>
    <row r="35" spans="1:19" x14ac:dyDescent="0.2">
      <c r="A35" s="15"/>
      <c r="B35" s="15" t="s">
        <v>34</v>
      </c>
      <c r="C35" s="15"/>
      <c r="D35" s="31">
        <v>70.3</v>
      </c>
      <c r="E35" s="30"/>
      <c r="F35" s="31">
        <v>51.5</v>
      </c>
      <c r="G35" s="31">
        <v>52</v>
      </c>
      <c r="H35" s="31">
        <v>62.2</v>
      </c>
      <c r="I35" s="31">
        <v>69</v>
      </c>
      <c r="J35" s="31">
        <v>75.400000000000006</v>
      </c>
      <c r="K35" s="31">
        <v>82.5</v>
      </c>
      <c r="L35" s="31">
        <v>79.7</v>
      </c>
      <c r="M35" s="31">
        <v>84.2</v>
      </c>
      <c r="N35" s="31">
        <v>79.099999999999994</v>
      </c>
      <c r="O35" s="31">
        <v>74.900000000000006</v>
      </c>
      <c r="P35" s="31">
        <v>70.7</v>
      </c>
      <c r="Q35" s="31">
        <v>61.6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0.1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-0.1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0.7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-0.1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-0.4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104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82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56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3608</v>
      </c>
      <c r="G9" s="36"/>
      <c r="H9" s="36">
        <v>2093</v>
      </c>
      <c r="I9" s="36"/>
      <c r="J9" s="37">
        <v>42.3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3608</v>
      </c>
      <c r="G10" s="36"/>
      <c r="H10" s="36">
        <v>2093</v>
      </c>
      <c r="I10" s="36"/>
      <c r="J10" s="37">
        <v>47.7</v>
      </c>
      <c r="K10" s="70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3666</v>
      </c>
      <c r="G11" s="70"/>
      <c r="H11" s="36">
        <v>2104</v>
      </c>
      <c r="I11" s="36"/>
      <c r="J11" s="37">
        <v>50.6</v>
      </c>
      <c r="K11" s="70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3826</v>
      </c>
      <c r="G12" s="70"/>
      <c r="H12" s="36">
        <v>2137</v>
      </c>
      <c r="I12" s="36"/>
      <c r="J12" s="37">
        <v>53.9</v>
      </c>
      <c r="K12" s="70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3826</v>
      </c>
      <c r="G13" s="70"/>
      <c r="H13" s="36">
        <v>2137</v>
      </c>
      <c r="I13" s="36"/>
      <c r="J13" s="37">
        <v>62.9</v>
      </c>
      <c r="K13" s="70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3826</v>
      </c>
      <c r="G14" s="70"/>
      <c r="H14" s="36">
        <v>2137</v>
      </c>
      <c r="I14" s="36"/>
      <c r="J14" s="37">
        <v>68.599999999999994</v>
      </c>
      <c r="K14" s="70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3826</v>
      </c>
      <c r="G15" s="70"/>
      <c r="H15" s="36">
        <v>2137</v>
      </c>
      <c r="I15" s="36"/>
      <c r="J15" s="37">
        <v>76.099999999999994</v>
      </c>
      <c r="K15" s="70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3826</v>
      </c>
      <c r="G16" s="70"/>
      <c r="H16" s="36">
        <v>2137</v>
      </c>
      <c r="I16" s="36"/>
      <c r="J16" s="37">
        <v>79.900000000000006</v>
      </c>
      <c r="K16" s="70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3826</v>
      </c>
      <c r="G17" s="70"/>
      <c r="H17" s="36">
        <v>2137</v>
      </c>
      <c r="I17" s="36"/>
      <c r="J17" s="37">
        <v>68.5</v>
      </c>
      <c r="K17" s="70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3826</v>
      </c>
      <c r="G18" s="70"/>
      <c r="H18" s="36">
        <v>2137</v>
      </c>
      <c r="I18" s="36"/>
      <c r="J18" s="37">
        <v>60.3</v>
      </c>
      <c r="K18" s="70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36">
        <v>3826</v>
      </c>
      <c r="G19" s="70"/>
      <c r="H19" s="36">
        <v>2137</v>
      </c>
      <c r="I19" s="36"/>
      <c r="J19" s="37">
        <v>56.3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3826</v>
      </c>
      <c r="G20" s="36"/>
      <c r="H20" s="36">
        <v>2137</v>
      </c>
      <c r="I20" s="36"/>
      <c r="J20" s="37">
        <v>50.5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3777</v>
      </c>
      <c r="G21" s="42">
        <v>1</v>
      </c>
      <c r="H21" s="40">
        <f>AVERAGE(H9:H20)</f>
        <v>2126.9166666666665</v>
      </c>
      <c r="I21" s="42">
        <v>1</v>
      </c>
      <c r="J21" s="41">
        <v>60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84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32</v>
      </c>
      <c r="C9" s="36"/>
      <c r="D9" s="69">
        <v>29</v>
      </c>
      <c r="E9" s="36"/>
      <c r="F9" s="36">
        <v>3254</v>
      </c>
      <c r="G9" s="36"/>
      <c r="H9" s="36">
        <v>1905</v>
      </c>
      <c r="I9" s="36"/>
      <c r="J9" s="37">
        <v>46.4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69</v>
      </c>
      <c r="B10" s="69">
        <v>32</v>
      </c>
      <c r="C10" s="36"/>
      <c r="D10" s="69">
        <v>29</v>
      </c>
      <c r="E10" s="36"/>
      <c r="F10" s="36">
        <v>3303</v>
      </c>
      <c r="G10" s="70"/>
      <c r="H10" s="36">
        <v>1936</v>
      </c>
      <c r="I10" s="36"/>
      <c r="J10" s="37">
        <v>45.3</v>
      </c>
      <c r="K10" s="70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68</v>
      </c>
      <c r="B11" s="69">
        <v>32</v>
      </c>
      <c r="C11" s="36"/>
      <c r="D11" s="69">
        <v>29</v>
      </c>
      <c r="E11" s="36"/>
      <c r="F11" s="36">
        <v>3330</v>
      </c>
      <c r="G11" s="70"/>
      <c r="H11" s="36">
        <v>1952</v>
      </c>
      <c r="I11" s="36"/>
      <c r="J11" s="37">
        <v>52.1</v>
      </c>
      <c r="K11" s="70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67</v>
      </c>
      <c r="B12" s="36">
        <v>32</v>
      </c>
      <c r="C12" s="36"/>
      <c r="D12" s="36">
        <v>30</v>
      </c>
      <c r="E12" s="36"/>
      <c r="F12" s="36">
        <v>3363</v>
      </c>
      <c r="G12" s="70"/>
      <c r="H12" s="36">
        <v>1968</v>
      </c>
      <c r="I12" s="36"/>
      <c r="J12" s="37">
        <v>56.8</v>
      </c>
      <c r="K12" s="70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3363</v>
      </c>
      <c r="G13" s="70"/>
      <c r="H13" s="36">
        <v>1970</v>
      </c>
      <c r="I13" s="36"/>
      <c r="J13" s="37">
        <v>62.9</v>
      </c>
      <c r="K13" s="70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66</v>
      </c>
      <c r="B14" s="36">
        <v>32</v>
      </c>
      <c r="C14" s="36"/>
      <c r="D14" s="36">
        <v>30</v>
      </c>
      <c r="E14" s="36"/>
      <c r="F14" s="36">
        <v>3363</v>
      </c>
      <c r="G14" s="70"/>
      <c r="H14" s="36">
        <v>1970</v>
      </c>
      <c r="I14" s="36"/>
      <c r="J14" s="37">
        <v>68.7</v>
      </c>
      <c r="K14" s="70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65</v>
      </c>
      <c r="B15" s="36">
        <v>32</v>
      </c>
      <c r="C15" s="36"/>
      <c r="D15" s="36">
        <v>30</v>
      </c>
      <c r="E15" s="36"/>
      <c r="F15" s="36">
        <v>3363</v>
      </c>
      <c r="G15" s="70"/>
      <c r="H15" s="36">
        <v>1970</v>
      </c>
      <c r="I15" s="36"/>
      <c r="J15" s="37">
        <v>75</v>
      </c>
      <c r="K15" s="70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64</v>
      </c>
      <c r="B16" s="36">
        <v>32</v>
      </c>
      <c r="C16" s="36"/>
      <c r="D16" s="36">
        <v>30</v>
      </c>
      <c r="E16" s="36"/>
      <c r="F16" s="36">
        <v>3363</v>
      </c>
      <c r="G16" s="70"/>
      <c r="H16" s="36">
        <v>1970</v>
      </c>
      <c r="I16" s="36"/>
      <c r="J16" s="37">
        <v>79.3</v>
      </c>
      <c r="K16" s="70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31</v>
      </c>
      <c r="E17" s="36"/>
      <c r="F17" s="36">
        <v>3420.5</v>
      </c>
      <c r="G17" s="70"/>
      <c r="H17" s="36">
        <v>1984.5</v>
      </c>
      <c r="I17" s="36"/>
      <c r="J17" s="37">
        <v>67.599999999999994</v>
      </c>
      <c r="K17" s="70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3480</v>
      </c>
      <c r="G18" s="70"/>
      <c r="H18" s="36">
        <v>2001</v>
      </c>
      <c r="I18" s="36"/>
      <c r="J18" s="37">
        <v>62.3</v>
      </c>
      <c r="K18" s="70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31</v>
      </c>
      <c r="E19" s="36"/>
      <c r="F19" s="36">
        <v>3480</v>
      </c>
      <c r="G19" s="70"/>
      <c r="H19" s="36">
        <v>2001</v>
      </c>
      <c r="I19" s="36"/>
      <c r="J19" s="37">
        <v>57.6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3495</v>
      </c>
      <c r="G20" s="36"/>
      <c r="H20" s="36">
        <v>2007</v>
      </c>
      <c r="I20" s="36"/>
      <c r="J20" s="37">
        <v>52.2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61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3382</v>
      </c>
      <c r="G21" s="42">
        <v>1</v>
      </c>
      <c r="H21" s="40">
        <f>AVERAGE(H9:H20)</f>
        <v>1969.5416666666667</v>
      </c>
      <c r="I21" s="42">
        <v>1</v>
      </c>
      <c r="J21" s="41">
        <v>60.6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85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3554</v>
      </c>
      <c r="G9" s="36"/>
      <c r="H9" s="36">
        <v>2027</v>
      </c>
      <c r="I9" s="36"/>
      <c r="J9" s="37">
        <v>38.9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3558</v>
      </c>
      <c r="G10" s="70"/>
      <c r="H10" s="36">
        <v>2040</v>
      </c>
      <c r="I10" s="36"/>
      <c r="J10" s="37">
        <v>46.2</v>
      </c>
      <c r="K10" s="70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32</v>
      </c>
      <c r="E11" s="36"/>
      <c r="F11" s="36">
        <v>3558</v>
      </c>
      <c r="G11" s="70"/>
      <c r="H11" s="36">
        <v>2040</v>
      </c>
      <c r="I11" s="36"/>
      <c r="J11" s="37">
        <v>47.2</v>
      </c>
      <c r="K11" s="70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32</v>
      </c>
      <c r="E12" s="36"/>
      <c r="F12" s="36">
        <v>3582</v>
      </c>
      <c r="G12" s="70"/>
      <c r="H12" s="36">
        <v>2050</v>
      </c>
      <c r="I12" s="36"/>
      <c r="J12" s="37">
        <v>49.5</v>
      </c>
      <c r="K12" s="70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3582</v>
      </c>
      <c r="G13" s="70"/>
      <c r="H13" s="36">
        <v>2050</v>
      </c>
      <c r="I13" s="36"/>
      <c r="J13" s="37">
        <v>61.3</v>
      </c>
      <c r="K13" s="70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32</v>
      </c>
      <c r="E14" s="36"/>
      <c r="F14" s="36">
        <v>3582</v>
      </c>
      <c r="G14" s="70"/>
      <c r="H14" s="36">
        <v>2050</v>
      </c>
      <c r="I14" s="36"/>
      <c r="J14" s="37">
        <v>66.7</v>
      </c>
      <c r="K14" s="70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32</v>
      </c>
      <c r="E15" s="36"/>
      <c r="F15" s="36">
        <v>3582</v>
      </c>
      <c r="G15" s="70"/>
      <c r="H15" s="36">
        <v>2050</v>
      </c>
      <c r="I15" s="36"/>
      <c r="J15" s="37">
        <v>69.900000000000006</v>
      </c>
      <c r="K15" s="70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3582</v>
      </c>
      <c r="G16" s="70"/>
      <c r="H16" s="36">
        <v>2050</v>
      </c>
      <c r="I16" s="36"/>
      <c r="J16" s="37">
        <v>75</v>
      </c>
      <c r="K16" s="70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3582</v>
      </c>
      <c r="G17" s="70"/>
      <c r="H17" s="36">
        <v>2050</v>
      </c>
      <c r="I17" s="36"/>
      <c r="J17" s="37">
        <v>62.1</v>
      </c>
      <c r="K17" s="70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3582</v>
      </c>
      <c r="G18" s="70"/>
      <c r="H18" s="36">
        <v>2050</v>
      </c>
      <c r="I18" s="36"/>
      <c r="J18" s="37">
        <v>60.3</v>
      </c>
      <c r="K18" s="70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3456</v>
      </c>
      <c r="G19" s="70"/>
      <c r="H19" s="36">
        <v>2024.8</v>
      </c>
      <c r="I19" s="36"/>
      <c r="J19" s="37">
        <v>55.6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3296.3548387096776</v>
      </c>
      <c r="G20" s="36"/>
      <c r="H20" s="36">
        <v>1942.8387096774193</v>
      </c>
      <c r="I20" s="36"/>
      <c r="J20" s="37">
        <v>53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3541.3629032258063</v>
      </c>
      <c r="G21" s="42">
        <v>1</v>
      </c>
      <c r="H21" s="40">
        <f>AVERAGE(H9:H20)</f>
        <v>2035.386559139785</v>
      </c>
      <c r="I21" s="42">
        <v>1</v>
      </c>
      <c r="J21" s="41">
        <v>57.2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3596.2903225806454</v>
      </c>
      <c r="G9" s="36"/>
      <c r="H9" s="36">
        <v>2049.7096774193546</v>
      </c>
      <c r="I9" s="36"/>
      <c r="J9" s="37">
        <v>44.2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43.9</v>
      </c>
      <c r="K10" s="70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51.3</v>
      </c>
      <c r="K12" s="70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2081</v>
      </c>
      <c r="I13" s="36"/>
      <c r="J13" s="37">
        <v>57.2</v>
      </c>
      <c r="K13" s="70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2081</v>
      </c>
      <c r="I14" s="36"/>
      <c r="J14" s="37">
        <v>62.4</v>
      </c>
      <c r="K14" s="70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2081</v>
      </c>
      <c r="I15" s="36"/>
      <c r="J15" s="37">
        <v>71.400000000000006</v>
      </c>
      <c r="K15" s="70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3554</v>
      </c>
      <c r="G16" s="70"/>
      <c r="H16" s="36">
        <v>2027</v>
      </c>
      <c r="I16" s="36"/>
      <c r="J16" s="37">
        <v>74.900000000000006</v>
      </c>
      <c r="K16" s="70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3554</v>
      </c>
      <c r="G17" s="70"/>
      <c r="H17" s="36">
        <v>2027</v>
      </c>
      <c r="I17" s="36"/>
      <c r="J17" s="37">
        <v>65</v>
      </c>
      <c r="K17" s="70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3554</v>
      </c>
      <c r="G18" s="70"/>
      <c r="H18" s="36">
        <v>2027</v>
      </c>
      <c r="I18" s="36"/>
      <c r="J18" s="37">
        <v>58.4</v>
      </c>
      <c r="K18" s="70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3554</v>
      </c>
      <c r="G19" s="70"/>
      <c r="H19" s="36">
        <v>2027</v>
      </c>
      <c r="I19" s="36"/>
      <c r="J19" s="37">
        <v>54.3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3520.0967741935483</v>
      </c>
      <c r="G20" s="36"/>
      <c r="H20" s="36">
        <v>1998.1612903225807</v>
      </c>
      <c r="I20" s="36"/>
      <c r="J20" s="37">
        <v>48.2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3601</v>
      </c>
      <c r="G21" s="42">
        <v>1</v>
      </c>
      <c r="H21" s="40">
        <f>AVERAGE(H9:H20)</f>
        <v>2053.489247311828</v>
      </c>
      <c r="I21" s="42">
        <v>1</v>
      </c>
      <c r="J21" s="41">
        <v>56.9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3569.6774193548385</v>
      </c>
      <c r="G9" s="36"/>
      <c r="H9" s="36">
        <v>2033.1290322580646</v>
      </c>
      <c r="I9" s="36"/>
      <c r="J9" s="37">
        <v>41.8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39.299999999999997</v>
      </c>
      <c r="K10" s="70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53.6</v>
      </c>
      <c r="K12" s="70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2082</v>
      </c>
      <c r="I13" s="36"/>
      <c r="J13" s="37">
        <v>62.4</v>
      </c>
      <c r="K13" s="70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2082</v>
      </c>
      <c r="I14" s="36"/>
      <c r="J14" s="37">
        <v>62.7</v>
      </c>
      <c r="K14" s="70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2082</v>
      </c>
      <c r="I15" s="36"/>
      <c r="J15" s="37">
        <v>65.900000000000006</v>
      </c>
      <c r="K15" s="70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3648</v>
      </c>
      <c r="G16" s="70"/>
      <c r="H16" s="36">
        <v>2082</v>
      </c>
      <c r="I16" s="36"/>
      <c r="J16" s="37">
        <v>77</v>
      </c>
      <c r="K16" s="70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3648</v>
      </c>
      <c r="G17" s="70"/>
      <c r="H17" s="36">
        <v>2082</v>
      </c>
      <c r="I17" s="36"/>
      <c r="J17" s="37">
        <v>64.8</v>
      </c>
      <c r="K17" s="70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3648</v>
      </c>
      <c r="G18" s="70"/>
      <c r="H18" s="36">
        <v>2082</v>
      </c>
      <c r="I18" s="36"/>
      <c r="J18" s="37">
        <v>60.3</v>
      </c>
      <c r="K18" s="70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74">
        <v>3648</v>
      </c>
      <c r="G19" s="36"/>
      <c r="H19" s="36">
        <v>2081</v>
      </c>
      <c r="I19" s="36"/>
      <c r="J19" s="37">
        <v>53.1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3570</v>
      </c>
      <c r="G20" s="36"/>
      <c r="H20" s="36">
        <v>2032.8064516129032</v>
      </c>
      <c r="I20" s="36"/>
      <c r="J20" s="37">
        <v>49.4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3634.9731182795699</v>
      </c>
      <c r="G21" s="42">
        <v>1</v>
      </c>
      <c r="H21" s="40">
        <f>AVERAGE(H9:H20)</f>
        <v>2073.494623655914</v>
      </c>
      <c r="I21" s="42">
        <v>1</v>
      </c>
      <c r="J21" s="41">
        <v>56.9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89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69">
        <v>34</v>
      </c>
      <c r="C9" s="36"/>
      <c r="D9" s="69">
        <v>34</v>
      </c>
      <c r="E9" s="36"/>
      <c r="F9" s="36">
        <v>3678.1290322580644</v>
      </c>
      <c r="G9" s="36"/>
      <c r="H9" s="36">
        <v>2092.6129032258063</v>
      </c>
      <c r="I9" s="36"/>
      <c r="J9" s="37">
        <v>39.1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3702.8571428571427</v>
      </c>
      <c r="G10" s="78"/>
      <c r="H10" s="48">
        <v>2112.7857142857142</v>
      </c>
      <c r="I10" s="48"/>
      <c r="J10" s="49">
        <v>42.3</v>
      </c>
      <c r="K10" s="78"/>
      <c r="L10" s="36">
        <f t="shared" si="0"/>
        <v>25134</v>
      </c>
      <c r="M10" s="48">
        <v>13467</v>
      </c>
      <c r="N10" s="48">
        <v>11667</v>
      </c>
      <c r="O10" s="48"/>
      <c r="P10" s="36">
        <f t="shared" si="1"/>
        <v>43898</v>
      </c>
      <c r="Q10" s="48">
        <v>21421</v>
      </c>
      <c r="R10" s="48">
        <v>22477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3710</v>
      </c>
      <c r="G11" s="78"/>
      <c r="H11" s="48">
        <v>2117</v>
      </c>
      <c r="I11" s="48"/>
      <c r="J11" s="49">
        <v>46.6</v>
      </c>
      <c r="K11" s="78"/>
      <c r="L11" s="36">
        <f t="shared" si="0"/>
        <v>32838</v>
      </c>
      <c r="M11" s="48">
        <v>18053</v>
      </c>
      <c r="N11" s="48">
        <v>14785</v>
      </c>
      <c r="O11" s="48"/>
      <c r="P11" s="36">
        <f t="shared" si="1"/>
        <v>53635</v>
      </c>
      <c r="Q11" s="48">
        <v>25950</v>
      </c>
      <c r="R11" s="48">
        <v>27685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3710</v>
      </c>
      <c r="G12" s="78"/>
      <c r="H12" s="48">
        <v>2117</v>
      </c>
      <c r="I12" s="48"/>
      <c r="J12" s="49">
        <v>54.8</v>
      </c>
      <c r="K12" s="78"/>
      <c r="L12" s="36">
        <f t="shared" si="0"/>
        <v>34141</v>
      </c>
      <c r="M12" s="48">
        <v>18095</v>
      </c>
      <c r="N12" s="48">
        <v>16046</v>
      </c>
      <c r="O12" s="48"/>
      <c r="P12" s="36">
        <f t="shared" si="1"/>
        <v>61002</v>
      </c>
      <c r="Q12" s="48">
        <v>27943</v>
      </c>
      <c r="R12" s="48">
        <v>33059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3710</v>
      </c>
      <c r="G13" s="78"/>
      <c r="H13" s="48">
        <v>2117</v>
      </c>
      <c r="I13" s="48"/>
      <c r="J13" s="49">
        <v>59.5</v>
      </c>
      <c r="K13" s="78"/>
      <c r="L13" s="36">
        <f t="shared" si="0"/>
        <v>40571</v>
      </c>
      <c r="M13" s="48">
        <v>21836</v>
      </c>
      <c r="N13" s="48">
        <v>18735</v>
      </c>
      <c r="O13" s="48"/>
      <c r="P13" s="36">
        <f t="shared" si="1"/>
        <v>68462</v>
      </c>
      <c r="Q13" s="48">
        <v>34641</v>
      </c>
      <c r="R13" s="48">
        <v>33821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3710</v>
      </c>
      <c r="G14" s="78"/>
      <c r="H14" s="48">
        <v>2117</v>
      </c>
      <c r="I14" s="48"/>
      <c r="J14" s="49">
        <v>66.900000000000006</v>
      </c>
      <c r="K14" s="78"/>
      <c r="L14" s="36">
        <f t="shared" si="0"/>
        <v>45367</v>
      </c>
      <c r="M14" s="48">
        <v>25324</v>
      </c>
      <c r="N14" s="48">
        <v>20043</v>
      </c>
      <c r="O14" s="48"/>
      <c r="P14" s="36">
        <f t="shared" si="1"/>
        <v>74453</v>
      </c>
      <c r="Q14" s="48">
        <v>39122</v>
      </c>
      <c r="R14" s="48">
        <v>35331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3713</v>
      </c>
      <c r="G15" s="78"/>
      <c r="H15" s="48">
        <v>2118</v>
      </c>
      <c r="I15" s="48"/>
      <c r="J15" s="49">
        <v>64.8</v>
      </c>
      <c r="K15" s="78"/>
      <c r="L15" s="36">
        <f t="shared" si="0"/>
        <v>44341</v>
      </c>
      <c r="M15" s="48">
        <v>15847</v>
      </c>
      <c r="N15" s="48">
        <v>28494</v>
      </c>
      <c r="O15" s="48"/>
      <c r="P15" s="36">
        <f t="shared" si="1"/>
        <v>74632</v>
      </c>
      <c r="Q15" s="48">
        <v>28527</v>
      </c>
      <c r="R15" s="48">
        <v>46105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3713</v>
      </c>
      <c r="G16" s="78"/>
      <c r="H16" s="48">
        <v>2118</v>
      </c>
      <c r="I16" s="48"/>
      <c r="J16" s="49">
        <v>71.599999999999994</v>
      </c>
      <c r="K16" s="78"/>
      <c r="L16" s="36">
        <f t="shared" si="0"/>
        <v>48020</v>
      </c>
      <c r="M16" s="48">
        <v>19546</v>
      </c>
      <c r="N16" s="48">
        <v>28474</v>
      </c>
      <c r="O16" s="48"/>
      <c r="P16" s="36">
        <f t="shared" si="1"/>
        <v>82392</v>
      </c>
      <c r="Q16" s="48">
        <v>32464</v>
      </c>
      <c r="R16" s="48">
        <v>49928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3713</v>
      </c>
      <c r="G17" s="78"/>
      <c r="H17" s="48">
        <v>2118</v>
      </c>
      <c r="I17" s="48"/>
      <c r="J17" s="49">
        <v>61.4</v>
      </c>
      <c r="K17" s="78"/>
      <c r="L17" s="36">
        <f t="shared" si="0"/>
        <v>41912</v>
      </c>
      <c r="M17" s="48">
        <v>20350</v>
      </c>
      <c r="N17" s="48">
        <v>21562</v>
      </c>
      <c r="O17" s="48"/>
      <c r="P17" s="36">
        <f t="shared" si="1"/>
        <v>68396</v>
      </c>
      <c r="Q17" s="48">
        <v>31204</v>
      </c>
      <c r="R17" s="48">
        <v>37192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3679.4516129032259</v>
      </c>
      <c r="G18" s="78"/>
      <c r="H18" s="48">
        <v>2098.9032258064517</v>
      </c>
      <c r="I18" s="48"/>
      <c r="J18" s="49">
        <v>58.2</v>
      </c>
      <c r="K18" s="78"/>
      <c r="L18" s="36">
        <f t="shared" si="0"/>
        <v>39689</v>
      </c>
      <c r="M18" s="48">
        <v>21679</v>
      </c>
      <c r="N18" s="48">
        <v>18010</v>
      </c>
      <c r="O18" s="48"/>
      <c r="P18" s="36">
        <f t="shared" si="1"/>
        <v>66361</v>
      </c>
      <c r="Q18" s="48">
        <v>33395</v>
      </c>
      <c r="R18" s="48">
        <v>32966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3648</v>
      </c>
      <c r="G19" s="48"/>
      <c r="H19" s="48">
        <v>2081</v>
      </c>
      <c r="I19" s="48"/>
      <c r="J19" s="49">
        <v>56.3</v>
      </c>
      <c r="K19" s="48"/>
      <c r="L19" s="36">
        <f t="shared" si="0"/>
        <v>37613</v>
      </c>
      <c r="M19" s="48">
        <v>23439</v>
      </c>
      <c r="N19" s="48">
        <v>14174</v>
      </c>
      <c r="O19" s="48"/>
      <c r="P19" s="36">
        <f t="shared" si="1"/>
        <v>61652</v>
      </c>
      <c r="Q19" s="48">
        <v>34781</v>
      </c>
      <c r="R19" s="48">
        <v>26871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3547.483870967742</v>
      </c>
      <c r="G20" s="48"/>
      <c r="H20" s="48">
        <v>2013.4193548387098</v>
      </c>
      <c r="I20" s="48"/>
      <c r="J20" s="49">
        <v>44.3</v>
      </c>
      <c r="K20" s="48"/>
      <c r="L20" s="36">
        <f t="shared" si="0"/>
        <v>30333</v>
      </c>
      <c r="M20" s="48">
        <v>15934</v>
      </c>
      <c r="N20" s="48">
        <v>14399</v>
      </c>
      <c r="O20" s="48"/>
      <c r="P20" s="36">
        <f t="shared" si="1"/>
        <v>48708</v>
      </c>
      <c r="Q20" s="48">
        <v>22920</v>
      </c>
      <c r="R20" s="48">
        <v>25788</v>
      </c>
    </row>
    <row r="21" spans="1:18" ht="11.25" customHeight="1" x14ac:dyDescent="0.2">
      <c r="A21" s="55" t="s">
        <v>61</v>
      </c>
      <c r="B21" s="52">
        <f>AVERAGE(B9:B20)</f>
        <v>33.833333333333336</v>
      </c>
      <c r="C21" s="54">
        <v>1</v>
      </c>
      <c r="D21" s="52">
        <f>AVERAGE(D9:D20)</f>
        <v>33.833333333333336</v>
      </c>
      <c r="E21" s="54">
        <v>1</v>
      </c>
      <c r="F21" s="52">
        <f>AVERAGE(F9:F20)</f>
        <v>3686.2434715821814</v>
      </c>
      <c r="G21" s="54">
        <v>1</v>
      </c>
      <c r="H21" s="52">
        <f>AVERAGE(H9:H20)</f>
        <v>2101.7267665130566</v>
      </c>
      <c r="I21" s="54">
        <v>1</v>
      </c>
      <c r="J21" s="53">
        <v>55.6</v>
      </c>
      <c r="K21" s="52"/>
      <c r="L21" s="52">
        <f t="shared" si="0"/>
        <v>446610</v>
      </c>
      <c r="M21" s="52">
        <f>SUM(M9:M20)</f>
        <v>229403</v>
      </c>
      <c r="N21" s="52">
        <f>SUM(N9:N20)</f>
        <v>217207</v>
      </c>
      <c r="O21" s="52"/>
      <c r="P21" s="52">
        <f t="shared" si="1"/>
        <v>748204</v>
      </c>
      <c r="Q21" s="52">
        <f>SUM(Q9:Q20)</f>
        <v>356272</v>
      </c>
      <c r="R21" s="52">
        <f>SUM(R9:R20)</f>
        <v>391932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</row>
    <row r="24" spans="1:18" ht="11.25" customHeight="1" x14ac:dyDescent="0.2">
      <c r="A24" s="76" t="s">
        <v>59</v>
      </c>
    </row>
    <row r="25" spans="1:18" ht="11.25" customHeight="1" x14ac:dyDescent="0.2">
      <c r="R25" s="46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90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34</v>
      </c>
      <c r="C9" s="48"/>
      <c r="D9" s="81">
        <v>34</v>
      </c>
      <c r="E9" s="48"/>
      <c r="F9" s="48">
        <v>3750.8387096774195</v>
      </c>
      <c r="G9" s="48"/>
      <c r="H9" s="48">
        <v>2094.516129032258</v>
      </c>
      <c r="I9" s="48"/>
      <c r="J9" s="49">
        <v>35.200000000000003</v>
      </c>
      <c r="K9" s="48"/>
      <c r="L9" s="48">
        <f t="shared" ref="L9:L21" si="0">SUM(M9:N9)</f>
        <v>25367</v>
      </c>
      <c r="M9" s="48">
        <v>14575</v>
      </c>
      <c r="N9" s="48">
        <v>10792</v>
      </c>
      <c r="O9" s="48"/>
      <c r="P9" s="48">
        <f t="shared" ref="P9:P21" si="1">SUM(Q9:R9)</f>
        <v>40979</v>
      </c>
      <c r="Q9" s="48">
        <v>20471</v>
      </c>
      <c r="R9" s="48">
        <v>20508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3790</v>
      </c>
      <c r="G10" s="78"/>
      <c r="H10" s="48">
        <v>2118</v>
      </c>
      <c r="I10" s="48"/>
      <c r="J10" s="49">
        <v>43.3</v>
      </c>
      <c r="K10" s="78"/>
      <c r="L10" s="48">
        <f t="shared" si="0"/>
        <v>25987</v>
      </c>
      <c r="M10" s="48">
        <v>15099</v>
      </c>
      <c r="N10" s="48">
        <v>10888</v>
      </c>
      <c r="O10" s="48"/>
      <c r="P10" s="48">
        <f t="shared" si="1"/>
        <v>47628</v>
      </c>
      <c r="Q10" s="48">
        <v>24307</v>
      </c>
      <c r="R10" s="48">
        <v>23321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3790</v>
      </c>
      <c r="G11" s="78"/>
      <c r="H11" s="48">
        <v>2118</v>
      </c>
      <c r="I11" s="48"/>
      <c r="J11" s="49">
        <v>45.4</v>
      </c>
      <c r="K11" s="78"/>
      <c r="L11" s="48">
        <f t="shared" si="0"/>
        <v>32264</v>
      </c>
      <c r="M11" s="48">
        <v>19026</v>
      </c>
      <c r="N11" s="48">
        <v>13238</v>
      </c>
      <c r="O11" s="48"/>
      <c r="P11" s="48">
        <f t="shared" si="1"/>
        <v>53399</v>
      </c>
      <c r="Q11" s="48">
        <v>28433</v>
      </c>
      <c r="R11" s="48">
        <v>24966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3778.1</v>
      </c>
      <c r="G12" s="78"/>
      <c r="H12" s="48">
        <v>2112.9</v>
      </c>
      <c r="I12" s="48"/>
      <c r="J12" s="49">
        <v>49.5</v>
      </c>
      <c r="K12" s="78"/>
      <c r="L12" s="48">
        <f t="shared" si="0"/>
        <v>31863</v>
      </c>
      <c r="M12" s="48">
        <v>16774</v>
      </c>
      <c r="N12" s="48">
        <v>15089</v>
      </c>
      <c r="O12" s="48"/>
      <c r="P12" s="48">
        <f t="shared" si="1"/>
        <v>56049</v>
      </c>
      <c r="Q12" s="48">
        <v>27365</v>
      </c>
      <c r="R12" s="48">
        <v>28684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3785</v>
      </c>
      <c r="G13" s="78"/>
      <c r="H13" s="48">
        <v>2118</v>
      </c>
      <c r="I13" s="48"/>
      <c r="J13" s="49">
        <v>56.7</v>
      </c>
      <c r="K13" s="78"/>
      <c r="L13" s="48">
        <f t="shared" si="0"/>
        <v>42122</v>
      </c>
      <c r="M13" s="48">
        <v>22398</v>
      </c>
      <c r="N13" s="48">
        <v>19724</v>
      </c>
      <c r="O13" s="48"/>
      <c r="P13" s="48">
        <f t="shared" si="1"/>
        <v>66552</v>
      </c>
      <c r="Q13" s="48">
        <v>32337</v>
      </c>
      <c r="R13" s="48">
        <v>34215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3785</v>
      </c>
      <c r="G14" s="78"/>
      <c r="H14" s="48">
        <v>2118</v>
      </c>
      <c r="I14" s="48"/>
      <c r="J14" s="49">
        <v>59.5</v>
      </c>
      <c r="K14" s="78"/>
      <c r="L14" s="48">
        <f t="shared" si="0"/>
        <v>43162</v>
      </c>
      <c r="M14" s="48">
        <v>22746</v>
      </c>
      <c r="N14" s="48">
        <v>20416</v>
      </c>
      <c r="O14" s="48"/>
      <c r="P14" s="48">
        <f t="shared" si="1"/>
        <v>67617</v>
      </c>
      <c r="Q14" s="48">
        <v>32968</v>
      </c>
      <c r="R14" s="48">
        <v>34649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3785</v>
      </c>
      <c r="G15" s="78"/>
      <c r="H15" s="48">
        <v>2118</v>
      </c>
      <c r="I15" s="48"/>
      <c r="J15" s="49">
        <v>60.7</v>
      </c>
      <c r="K15" s="78"/>
      <c r="L15" s="48">
        <f t="shared" si="0"/>
        <v>42732</v>
      </c>
      <c r="M15" s="48">
        <v>17351</v>
      </c>
      <c r="N15" s="48">
        <v>25381</v>
      </c>
      <c r="O15" s="48"/>
      <c r="P15" s="48">
        <f t="shared" si="1"/>
        <v>71277</v>
      </c>
      <c r="Q15" s="48">
        <v>28601</v>
      </c>
      <c r="R15" s="48">
        <v>42676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3774</v>
      </c>
      <c r="G16" s="78"/>
      <c r="H16" s="48">
        <v>2117</v>
      </c>
      <c r="I16" s="48"/>
      <c r="J16" s="49">
        <v>66.599999999999994</v>
      </c>
      <c r="K16" s="78"/>
      <c r="L16" s="48">
        <f t="shared" si="0"/>
        <v>46542</v>
      </c>
      <c r="M16" s="48">
        <v>18655</v>
      </c>
      <c r="N16" s="48">
        <v>27887</v>
      </c>
      <c r="O16" s="48"/>
      <c r="P16" s="48">
        <f t="shared" si="1"/>
        <v>77871</v>
      </c>
      <c r="Q16" s="48">
        <v>30775</v>
      </c>
      <c r="R16" s="48">
        <v>47096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3777</v>
      </c>
      <c r="G17" s="78"/>
      <c r="H17" s="48">
        <v>2117</v>
      </c>
      <c r="I17" s="48"/>
      <c r="J17" s="49">
        <v>60.6</v>
      </c>
      <c r="K17" s="78"/>
      <c r="L17" s="48">
        <f t="shared" si="0"/>
        <v>41121</v>
      </c>
      <c r="M17" s="48">
        <v>18093</v>
      </c>
      <c r="N17" s="48">
        <v>23028</v>
      </c>
      <c r="O17" s="48"/>
      <c r="P17" s="48">
        <f t="shared" si="1"/>
        <v>68663</v>
      </c>
      <c r="Q17" s="48">
        <v>27981</v>
      </c>
      <c r="R17" s="48">
        <v>40682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3777</v>
      </c>
      <c r="G18" s="78"/>
      <c r="H18" s="48">
        <v>2117</v>
      </c>
      <c r="I18" s="48"/>
      <c r="J18" s="49">
        <v>53.2</v>
      </c>
      <c r="K18" s="78"/>
      <c r="L18" s="48">
        <f t="shared" si="0"/>
        <v>37010</v>
      </c>
      <c r="M18" s="48">
        <v>19347</v>
      </c>
      <c r="N18" s="48">
        <v>17663</v>
      </c>
      <c r="O18" s="48"/>
      <c r="P18" s="48">
        <f t="shared" si="1"/>
        <v>62256</v>
      </c>
      <c r="Q18" s="48">
        <v>30506</v>
      </c>
      <c r="R18" s="48">
        <v>31750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3777</v>
      </c>
      <c r="G19" s="48"/>
      <c r="H19" s="48">
        <v>2117</v>
      </c>
      <c r="I19" s="48"/>
      <c r="J19" s="49">
        <v>53.5</v>
      </c>
      <c r="K19" s="48"/>
      <c r="L19" s="48">
        <f t="shared" si="0"/>
        <v>36670</v>
      </c>
      <c r="M19" s="48">
        <v>22633</v>
      </c>
      <c r="N19" s="48">
        <v>14037</v>
      </c>
      <c r="O19" s="48"/>
      <c r="P19" s="48">
        <f t="shared" si="1"/>
        <v>60671</v>
      </c>
      <c r="Q19" s="48">
        <v>34839</v>
      </c>
      <c r="R19" s="48">
        <v>25832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3723.0645161290322</v>
      </c>
      <c r="G20" s="48"/>
      <c r="H20" s="48">
        <v>2088.0645161290322</v>
      </c>
      <c r="I20" s="48"/>
      <c r="J20" s="49">
        <v>44.9</v>
      </c>
      <c r="K20" s="48"/>
      <c r="L20" s="48">
        <f t="shared" si="0"/>
        <v>32514</v>
      </c>
      <c r="M20" s="48">
        <v>18784</v>
      </c>
      <c r="N20" s="48">
        <v>13730</v>
      </c>
      <c r="O20" s="48"/>
      <c r="P20" s="48">
        <f t="shared" si="1"/>
        <v>51824</v>
      </c>
      <c r="Q20" s="48">
        <v>26956</v>
      </c>
      <c r="R20" s="48">
        <v>24868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3774.3336021505379</v>
      </c>
      <c r="G21" s="54">
        <v>1</v>
      </c>
      <c r="H21" s="52">
        <f>AVERAGE(H9:H20)</f>
        <v>2112.7900537634409</v>
      </c>
      <c r="I21" s="54">
        <v>1</v>
      </c>
      <c r="J21" s="53">
        <v>52.5</v>
      </c>
      <c r="K21" s="52"/>
      <c r="L21" s="52">
        <f t="shared" si="0"/>
        <v>437354</v>
      </c>
      <c r="M21" s="52">
        <f>SUM(M9:M20)</f>
        <v>225481</v>
      </c>
      <c r="N21" s="52">
        <f>SUM(N9:N20)</f>
        <v>211873</v>
      </c>
      <c r="O21" s="52"/>
      <c r="P21" s="52">
        <f t="shared" si="1"/>
        <v>724786</v>
      </c>
      <c r="Q21" s="52">
        <f>SUM(Q9:Q20)</f>
        <v>345539</v>
      </c>
      <c r="R21" s="52">
        <f>SUM(R9:R20)</f>
        <v>379247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91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33</v>
      </c>
      <c r="C9" s="48"/>
      <c r="D9" s="81">
        <v>33</v>
      </c>
      <c r="E9" s="48"/>
      <c r="F9" s="48">
        <v>3536.3870967741937</v>
      </c>
      <c r="G9" s="48"/>
      <c r="H9" s="48">
        <v>1967.8709677419354</v>
      </c>
      <c r="I9" s="48"/>
      <c r="J9" s="49">
        <v>45.2</v>
      </c>
      <c r="K9" s="48"/>
      <c r="L9" s="48">
        <f t="shared" ref="L9:L21" si="0">SUM(M9:N9)</f>
        <v>26228</v>
      </c>
      <c r="M9" s="48">
        <v>15681</v>
      </c>
      <c r="N9" s="48">
        <v>10547</v>
      </c>
      <c r="O9" s="48"/>
      <c r="P9" s="48">
        <f t="shared" ref="P9:P21" si="1">SUM(Q9:R9)</f>
        <v>49541</v>
      </c>
      <c r="Q9" s="48">
        <v>26429</v>
      </c>
      <c r="R9" s="48">
        <v>23112</v>
      </c>
    </row>
    <row r="10" spans="1:18" ht="11.25" customHeight="1" x14ac:dyDescent="0.2">
      <c r="A10" s="51" t="s">
        <v>69</v>
      </c>
      <c r="B10" s="81">
        <v>33</v>
      </c>
      <c r="C10" s="48"/>
      <c r="D10" s="81">
        <v>33</v>
      </c>
      <c r="E10" s="48"/>
      <c r="F10" s="48">
        <v>3610</v>
      </c>
      <c r="G10" s="78"/>
      <c r="H10" s="48">
        <v>2019</v>
      </c>
      <c r="I10" s="48"/>
      <c r="J10" s="49">
        <v>42.1</v>
      </c>
      <c r="K10" s="78"/>
      <c r="L10" s="48">
        <f t="shared" si="0"/>
        <v>25713</v>
      </c>
      <c r="M10" s="48">
        <v>15024</v>
      </c>
      <c r="N10" s="48">
        <v>10689</v>
      </c>
      <c r="O10" s="48"/>
      <c r="P10" s="48">
        <f t="shared" si="1"/>
        <v>42591</v>
      </c>
      <c r="Q10" s="48">
        <v>22608</v>
      </c>
      <c r="R10" s="48">
        <v>19983</v>
      </c>
    </row>
    <row r="11" spans="1:18" ht="11.25" customHeight="1" x14ac:dyDescent="0.2">
      <c r="A11" s="51" t="s">
        <v>68</v>
      </c>
      <c r="B11" s="81">
        <v>33</v>
      </c>
      <c r="C11" s="48"/>
      <c r="D11" s="81">
        <v>33</v>
      </c>
      <c r="E11" s="48"/>
      <c r="F11" s="48">
        <v>3610</v>
      </c>
      <c r="G11" s="78"/>
      <c r="H11" s="48">
        <v>2019</v>
      </c>
      <c r="I11" s="48"/>
      <c r="J11" s="49">
        <v>48</v>
      </c>
      <c r="K11" s="78"/>
      <c r="L11" s="48">
        <f t="shared" si="0"/>
        <v>30954</v>
      </c>
      <c r="M11" s="48">
        <v>18171</v>
      </c>
      <c r="N11" s="48">
        <v>12783</v>
      </c>
      <c r="O11" s="48"/>
      <c r="P11" s="48">
        <f t="shared" si="1"/>
        <v>53742</v>
      </c>
      <c r="Q11" s="48">
        <v>28986</v>
      </c>
      <c r="R11" s="48">
        <v>24756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3700</v>
      </c>
      <c r="G12" s="78"/>
      <c r="H12" s="48">
        <v>2068.5</v>
      </c>
      <c r="I12" s="48"/>
      <c r="J12" s="49">
        <v>48.5</v>
      </c>
      <c r="K12" s="78"/>
      <c r="L12" s="48">
        <f t="shared" si="0"/>
        <v>32315</v>
      </c>
      <c r="M12" s="48">
        <v>16860</v>
      </c>
      <c r="N12" s="48">
        <v>15455</v>
      </c>
      <c r="O12" s="48"/>
      <c r="P12" s="48">
        <f t="shared" si="1"/>
        <v>53866</v>
      </c>
      <c r="Q12" s="48">
        <v>26085</v>
      </c>
      <c r="R12" s="48">
        <v>27781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3790</v>
      </c>
      <c r="G13" s="78"/>
      <c r="H13" s="48">
        <v>2118</v>
      </c>
      <c r="I13" s="48"/>
      <c r="J13" s="49">
        <v>56.5</v>
      </c>
      <c r="K13" s="78"/>
      <c r="L13" s="48">
        <f t="shared" si="0"/>
        <v>37360</v>
      </c>
      <c r="M13" s="48">
        <v>20424</v>
      </c>
      <c r="N13" s="48">
        <v>16936</v>
      </c>
      <c r="O13" s="48"/>
      <c r="P13" s="48">
        <f t="shared" si="1"/>
        <v>66415</v>
      </c>
      <c r="Q13" s="48">
        <v>32254</v>
      </c>
      <c r="R13" s="48">
        <v>34161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3790</v>
      </c>
      <c r="G14" s="78"/>
      <c r="H14" s="48">
        <v>2118</v>
      </c>
      <c r="I14" s="48"/>
      <c r="J14" s="49">
        <v>61.5</v>
      </c>
      <c r="K14" s="78"/>
      <c r="L14" s="48">
        <f t="shared" si="0"/>
        <v>42579</v>
      </c>
      <c r="M14" s="48">
        <v>21432</v>
      </c>
      <c r="N14" s="48">
        <v>21147</v>
      </c>
      <c r="O14" s="48"/>
      <c r="P14" s="48">
        <f t="shared" si="1"/>
        <v>69874</v>
      </c>
      <c r="Q14" s="48">
        <v>33662</v>
      </c>
      <c r="R14" s="48">
        <v>36212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3790</v>
      </c>
      <c r="G15" s="78"/>
      <c r="H15" s="48">
        <v>2118</v>
      </c>
      <c r="I15" s="48"/>
      <c r="J15" s="49">
        <v>65.5</v>
      </c>
      <c r="K15" s="78"/>
      <c r="L15" s="48">
        <f t="shared" si="0"/>
        <v>41826</v>
      </c>
      <c r="M15" s="48">
        <v>17696</v>
      </c>
      <c r="N15" s="48">
        <v>24130</v>
      </c>
      <c r="O15" s="48"/>
      <c r="P15" s="48">
        <f t="shared" si="1"/>
        <v>78287</v>
      </c>
      <c r="Q15" s="48">
        <v>31735</v>
      </c>
      <c r="R15" s="48">
        <v>46552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3790</v>
      </c>
      <c r="G16" s="78"/>
      <c r="H16" s="48">
        <v>2118</v>
      </c>
      <c r="I16" s="48"/>
      <c r="J16" s="49">
        <v>64.599999999999994</v>
      </c>
      <c r="K16" s="78"/>
      <c r="L16" s="48">
        <f t="shared" si="0"/>
        <v>44706</v>
      </c>
      <c r="M16" s="48">
        <v>18777</v>
      </c>
      <c r="N16" s="48">
        <v>25929</v>
      </c>
      <c r="O16" s="48"/>
      <c r="P16" s="48">
        <f t="shared" si="1"/>
        <v>75906</v>
      </c>
      <c r="Q16" s="48">
        <v>30712</v>
      </c>
      <c r="R16" s="48">
        <v>45194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3790</v>
      </c>
      <c r="G17" s="78"/>
      <c r="H17" s="48">
        <v>2118</v>
      </c>
      <c r="I17" s="48"/>
      <c r="J17" s="49">
        <v>61.5</v>
      </c>
      <c r="K17" s="78"/>
      <c r="L17" s="48">
        <f t="shared" si="0"/>
        <v>40440</v>
      </c>
      <c r="M17" s="48">
        <v>20856</v>
      </c>
      <c r="N17" s="48">
        <v>19584</v>
      </c>
      <c r="O17" s="48"/>
      <c r="P17" s="48">
        <f t="shared" si="1"/>
        <v>69941</v>
      </c>
      <c r="Q17" s="48">
        <v>33843</v>
      </c>
      <c r="R17" s="48">
        <v>36098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3790</v>
      </c>
      <c r="G18" s="78"/>
      <c r="H18" s="48">
        <v>2118</v>
      </c>
      <c r="I18" s="48"/>
      <c r="J18" s="49">
        <v>56.3</v>
      </c>
      <c r="K18" s="78"/>
      <c r="L18" s="48">
        <f t="shared" si="0"/>
        <v>36335</v>
      </c>
      <c r="M18" s="48">
        <v>20219</v>
      </c>
      <c r="N18" s="48">
        <v>16116</v>
      </c>
      <c r="O18" s="48"/>
      <c r="P18" s="48">
        <f t="shared" si="1"/>
        <v>66205</v>
      </c>
      <c r="Q18" s="48">
        <v>34062</v>
      </c>
      <c r="R18" s="48">
        <v>32143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3790</v>
      </c>
      <c r="G19" s="48"/>
      <c r="H19" s="48">
        <v>2118</v>
      </c>
      <c r="I19" s="48"/>
      <c r="J19" s="49">
        <v>47.5</v>
      </c>
      <c r="K19" s="48"/>
      <c r="L19" s="48">
        <f t="shared" si="0"/>
        <v>32568</v>
      </c>
      <c r="M19" s="48">
        <v>20718</v>
      </c>
      <c r="N19" s="48">
        <v>11850</v>
      </c>
      <c r="O19" s="48"/>
      <c r="P19" s="48">
        <f t="shared" si="1"/>
        <v>54037</v>
      </c>
      <c r="Q19" s="48">
        <v>30467</v>
      </c>
      <c r="R19" s="48">
        <v>23570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3734.1290322580644</v>
      </c>
      <c r="G20" s="48"/>
      <c r="H20" s="48">
        <v>2081.8064516129034</v>
      </c>
      <c r="I20" s="48"/>
      <c r="J20" s="49">
        <v>40.6</v>
      </c>
      <c r="K20" s="48"/>
      <c r="L20" s="48">
        <f t="shared" si="0"/>
        <v>29503</v>
      </c>
      <c r="M20" s="48">
        <v>17272</v>
      </c>
      <c r="N20" s="48">
        <v>12231</v>
      </c>
      <c r="O20" s="48"/>
      <c r="P20" s="48">
        <f t="shared" si="1"/>
        <v>47002</v>
      </c>
      <c r="Q20" s="48">
        <v>24922</v>
      </c>
      <c r="R20" s="48">
        <v>22080</v>
      </c>
    </row>
    <row r="21" spans="1:18" ht="11.25" customHeight="1" x14ac:dyDescent="0.2">
      <c r="A21" s="55" t="s">
        <v>61</v>
      </c>
      <c r="B21" s="52">
        <f>AVERAGE(B9:B20)</f>
        <v>33.75</v>
      </c>
      <c r="C21" s="54">
        <v>1</v>
      </c>
      <c r="D21" s="52">
        <f>AVERAGE(D9:D20)</f>
        <v>33.75</v>
      </c>
      <c r="E21" s="54">
        <v>1</v>
      </c>
      <c r="F21" s="52">
        <f>AVERAGE(F9:F20)</f>
        <v>3726.7096774193546</v>
      </c>
      <c r="G21" s="54">
        <v>1</v>
      </c>
      <c r="H21" s="52">
        <f>AVERAGE(H9:H20)</f>
        <v>2081.8481182795699</v>
      </c>
      <c r="I21" s="54">
        <v>1</v>
      </c>
      <c r="J21" s="53">
        <v>53.5</v>
      </c>
      <c r="K21" s="52"/>
      <c r="L21" s="52">
        <f t="shared" si="0"/>
        <v>420527</v>
      </c>
      <c r="M21" s="52">
        <f>SUM(M9:M20)</f>
        <v>223130</v>
      </c>
      <c r="N21" s="52">
        <f>SUM(N9:N20)</f>
        <v>197397</v>
      </c>
      <c r="O21" s="52"/>
      <c r="P21" s="52">
        <f t="shared" si="1"/>
        <v>727407</v>
      </c>
      <c r="Q21" s="52">
        <f>SUM(Q9:Q20)</f>
        <v>355765</v>
      </c>
      <c r="R21" s="52">
        <f>SUM(R9:R20)</f>
        <v>371642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92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3647.7096774193546</v>
      </c>
      <c r="G9" s="48"/>
      <c r="H9" s="48">
        <v>2049.6451612903224</v>
      </c>
      <c r="I9" s="48"/>
      <c r="J9" s="49">
        <v>35.799999999999997</v>
      </c>
      <c r="K9" s="48"/>
      <c r="L9" s="48">
        <f t="shared" ref="L9:L20" si="0">SUM(M9:N9)</f>
        <v>23992</v>
      </c>
      <c r="M9" s="48">
        <v>14171</v>
      </c>
      <c r="N9" s="48">
        <v>9821</v>
      </c>
      <c r="O9" s="48"/>
      <c r="P9" s="48">
        <f t="shared" ref="P9:P20" si="1">SUM(Q9:R9)</f>
        <v>40517</v>
      </c>
      <c r="Q9" s="48">
        <v>21215</v>
      </c>
      <c r="R9" s="48">
        <v>19302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3667</v>
      </c>
      <c r="G10" s="78"/>
      <c r="H10" s="48">
        <v>2061</v>
      </c>
      <c r="I10" s="48"/>
      <c r="J10" s="49">
        <v>40.299999999999997</v>
      </c>
      <c r="K10" s="78"/>
      <c r="L10" s="48">
        <f t="shared" si="0"/>
        <v>24722</v>
      </c>
      <c r="M10" s="48">
        <v>13494</v>
      </c>
      <c r="N10" s="48">
        <v>11228</v>
      </c>
      <c r="O10" s="48"/>
      <c r="P10" s="48">
        <f t="shared" si="1"/>
        <v>41413</v>
      </c>
      <c r="Q10" s="48">
        <v>20899</v>
      </c>
      <c r="R10" s="48">
        <v>20514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3667</v>
      </c>
      <c r="G11" s="78"/>
      <c r="H11" s="48">
        <v>2061</v>
      </c>
      <c r="I11" s="48"/>
      <c r="J11" s="49">
        <v>44.1</v>
      </c>
      <c r="K11" s="78"/>
      <c r="L11" s="48">
        <f t="shared" si="0"/>
        <v>30056</v>
      </c>
      <c r="M11" s="48">
        <v>16313</v>
      </c>
      <c r="N11" s="48">
        <v>13743</v>
      </c>
      <c r="O11" s="48"/>
      <c r="P11" s="48">
        <f t="shared" si="1"/>
        <v>50086</v>
      </c>
      <c r="Q11" s="48">
        <v>25251</v>
      </c>
      <c r="R11" s="48">
        <v>24835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3667</v>
      </c>
      <c r="G12" s="78"/>
      <c r="H12" s="48">
        <v>2061</v>
      </c>
      <c r="I12" s="48"/>
      <c r="J12" s="49">
        <v>51.9</v>
      </c>
      <c r="K12" s="78"/>
      <c r="L12" s="48">
        <f t="shared" si="0"/>
        <v>31742</v>
      </c>
      <c r="M12" s="48">
        <v>16797</v>
      </c>
      <c r="N12" s="48">
        <v>14945</v>
      </c>
      <c r="O12" s="48"/>
      <c r="P12" s="48">
        <f t="shared" si="1"/>
        <v>57100</v>
      </c>
      <c r="Q12" s="48">
        <v>26008</v>
      </c>
      <c r="R12" s="48">
        <v>31092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2061</v>
      </c>
      <c r="I13" s="48"/>
      <c r="J13" s="49">
        <v>55.8</v>
      </c>
      <c r="K13" s="78"/>
      <c r="L13" s="48">
        <f t="shared" si="0"/>
        <v>37279</v>
      </c>
      <c r="M13" s="48">
        <v>19192</v>
      </c>
      <c r="N13" s="48">
        <v>18087</v>
      </c>
      <c r="O13" s="48"/>
      <c r="P13" s="48">
        <f t="shared" si="1"/>
        <v>63387</v>
      </c>
      <c r="Q13" s="48">
        <v>29851</v>
      </c>
      <c r="R13" s="48">
        <v>33536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2061</v>
      </c>
      <c r="I14" s="48"/>
      <c r="J14" s="49">
        <v>62.4</v>
      </c>
      <c r="K14" s="78"/>
      <c r="L14" s="48">
        <f t="shared" si="0"/>
        <v>41776</v>
      </c>
      <c r="M14" s="48">
        <v>22294</v>
      </c>
      <c r="N14" s="48">
        <v>19482</v>
      </c>
      <c r="O14" s="48"/>
      <c r="P14" s="48">
        <f t="shared" si="1"/>
        <v>68687</v>
      </c>
      <c r="Q14" s="48">
        <v>33208</v>
      </c>
      <c r="R14" s="48">
        <v>35479</v>
      </c>
    </row>
    <row r="15" spans="1:18" ht="11.25" customHeight="1" x14ac:dyDescent="0.2">
      <c r="A15" s="51" t="s">
        <v>65</v>
      </c>
      <c r="B15" s="48">
        <v>33</v>
      </c>
      <c r="C15" s="48"/>
      <c r="D15" s="48">
        <v>33</v>
      </c>
      <c r="E15" s="48"/>
      <c r="F15" s="48">
        <v>3453.1612903225805</v>
      </c>
      <c r="G15" s="78"/>
      <c r="H15" s="48">
        <v>1921.1290322580646</v>
      </c>
      <c r="I15" s="48"/>
      <c r="J15" s="49">
        <v>66.900000000000006</v>
      </c>
      <c r="K15" s="78"/>
      <c r="L15" s="48">
        <f t="shared" si="0"/>
        <v>43580</v>
      </c>
      <c r="M15" s="48">
        <v>18955</v>
      </c>
      <c r="N15" s="48">
        <v>24625</v>
      </c>
      <c r="O15" s="48"/>
      <c r="P15" s="48">
        <f t="shared" si="1"/>
        <v>71648</v>
      </c>
      <c r="Q15" s="48">
        <v>29865</v>
      </c>
      <c r="R15" s="48">
        <v>41783</v>
      </c>
    </row>
    <row r="16" spans="1:18" ht="11.25" customHeight="1" x14ac:dyDescent="0.2">
      <c r="A16" s="51" t="s">
        <v>64</v>
      </c>
      <c r="B16" s="48">
        <v>33</v>
      </c>
      <c r="C16" s="48"/>
      <c r="D16" s="48">
        <v>33</v>
      </c>
      <c r="E16" s="48"/>
      <c r="F16" s="48">
        <v>3608</v>
      </c>
      <c r="G16" s="78"/>
      <c r="H16" s="48">
        <v>2021</v>
      </c>
      <c r="I16" s="48"/>
      <c r="J16" s="49">
        <v>71.400000000000006</v>
      </c>
      <c r="K16" s="78"/>
      <c r="L16" s="48">
        <f t="shared" si="0"/>
        <v>48053</v>
      </c>
      <c r="M16" s="48">
        <v>20104</v>
      </c>
      <c r="N16" s="48">
        <v>27949</v>
      </c>
      <c r="O16" s="48"/>
      <c r="P16" s="48">
        <f t="shared" si="1"/>
        <v>79893</v>
      </c>
      <c r="Q16" s="48">
        <v>30475</v>
      </c>
      <c r="R16" s="48">
        <v>49418</v>
      </c>
    </row>
    <row r="17" spans="1:18" ht="11.25" customHeight="1" x14ac:dyDescent="0.2">
      <c r="A17" s="51" t="s">
        <v>63</v>
      </c>
      <c r="B17" s="48">
        <v>33</v>
      </c>
      <c r="C17" s="48"/>
      <c r="D17" s="48">
        <v>33</v>
      </c>
      <c r="E17" s="48"/>
      <c r="F17" s="48">
        <v>3608</v>
      </c>
      <c r="G17" s="78"/>
      <c r="H17" s="48">
        <v>2021</v>
      </c>
      <c r="I17" s="48"/>
      <c r="J17" s="49">
        <v>63.1</v>
      </c>
      <c r="K17" s="78"/>
      <c r="L17" s="48">
        <f t="shared" si="0"/>
        <v>41107</v>
      </c>
      <c r="M17" s="48">
        <v>20730</v>
      </c>
      <c r="N17" s="48">
        <v>20377</v>
      </c>
      <c r="O17" s="48"/>
      <c r="P17" s="48">
        <f t="shared" si="1"/>
        <v>68248</v>
      </c>
      <c r="Q17" s="48">
        <v>31520</v>
      </c>
      <c r="R17" s="48">
        <v>36728</v>
      </c>
    </row>
    <row r="18" spans="1:18" ht="11.25" customHeight="1" x14ac:dyDescent="0.2">
      <c r="A18" s="51" t="s">
        <v>30</v>
      </c>
      <c r="B18" s="48">
        <v>33</v>
      </c>
      <c r="C18" s="48"/>
      <c r="D18" s="48">
        <v>33</v>
      </c>
      <c r="E18" s="48"/>
      <c r="F18" s="48">
        <v>3608</v>
      </c>
      <c r="G18" s="78"/>
      <c r="H18" s="48">
        <v>2021</v>
      </c>
      <c r="I18" s="48"/>
      <c r="J18" s="49">
        <v>55.4</v>
      </c>
      <c r="K18" s="78"/>
      <c r="L18" s="48">
        <f t="shared" si="0"/>
        <v>37113</v>
      </c>
      <c r="M18" s="48">
        <v>20373</v>
      </c>
      <c r="N18" s="48">
        <v>16740</v>
      </c>
      <c r="O18" s="48"/>
      <c r="P18" s="48">
        <f t="shared" si="1"/>
        <v>62003</v>
      </c>
      <c r="Q18" s="48">
        <v>31041</v>
      </c>
      <c r="R18" s="48">
        <v>30962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3596.2</v>
      </c>
      <c r="G19" s="48"/>
      <c r="H19" s="48">
        <v>2010.8</v>
      </c>
      <c r="I19" s="48"/>
      <c r="J19" s="49">
        <v>54</v>
      </c>
      <c r="K19" s="48"/>
      <c r="L19" s="48">
        <f t="shared" si="0"/>
        <v>34122</v>
      </c>
      <c r="M19" s="48">
        <v>21616</v>
      </c>
      <c r="N19" s="48">
        <v>12506</v>
      </c>
      <c r="O19" s="48"/>
      <c r="P19" s="48">
        <f t="shared" si="1"/>
        <v>58243</v>
      </c>
      <c r="Q19" s="48">
        <v>33089</v>
      </c>
      <c r="R19" s="48">
        <v>25154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3575</v>
      </c>
      <c r="G20" s="48"/>
      <c r="H20" s="48">
        <v>1994.6129032258063</v>
      </c>
      <c r="I20" s="48"/>
      <c r="J20" s="49">
        <v>45.7</v>
      </c>
      <c r="K20" s="48"/>
      <c r="L20" s="48">
        <f t="shared" si="0"/>
        <v>31157</v>
      </c>
      <c r="M20" s="48">
        <v>18495</v>
      </c>
      <c r="N20" s="48">
        <v>12662</v>
      </c>
      <c r="O20" s="48"/>
      <c r="P20" s="48">
        <f t="shared" si="1"/>
        <v>50610</v>
      </c>
      <c r="Q20" s="48">
        <v>27737</v>
      </c>
      <c r="R20" s="48">
        <v>22873</v>
      </c>
    </row>
    <row r="21" spans="1:18" ht="11.25" customHeight="1" x14ac:dyDescent="0.2">
      <c r="A21" s="55" t="s">
        <v>61</v>
      </c>
      <c r="B21" s="52">
        <f>AVERAGE(B9:B20)</f>
        <v>33.5</v>
      </c>
      <c r="C21" s="54">
        <v>1</v>
      </c>
      <c r="D21" s="52">
        <f>AVERAGE(D9:D20)</f>
        <v>33.5</v>
      </c>
      <c r="E21" s="54">
        <v>1</v>
      </c>
      <c r="F21" s="52">
        <f>AVERAGE(F9:F20)</f>
        <v>3619.2559139784948</v>
      </c>
      <c r="G21" s="54">
        <v>1</v>
      </c>
      <c r="H21" s="52">
        <v>2028</v>
      </c>
      <c r="I21" s="54">
        <v>1</v>
      </c>
      <c r="J21" s="53">
        <f>AVERAGE(J9:J20)</f>
        <v>53.9</v>
      </c>
      <c r="K21" s="52"/>
      <c r="L21" s="52">
        <f>SUM(L9:L20)</f>
        <v>424699</v>
      </c>
      <c r="M21" s="52">
        <f>SUM(M9:M20)</f>
        <v>222534</v>
      </c>
      <c r="N21" s="52">
        <f>SUM(N9:N20)</f>
        <v>202165</v>
      </c>
      <c r="O21" s="52"/>
      <c r="P21" s="52">
        <f>SUM(P9:P20)</f>
        <v>711835</v>
      </c>
      <c r="Q21" s="52">
        <f>SUM(Q9:Q20)</f>
        <v>340159</v>
      </c>
      <c r="R21" s="52">
        <f>SUM(R9:R20)</f>
        <v>371676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93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35</v>
      </c>
      <c r="C9" s="48"/>
      <c r="D9" s="48">
        <v>35</v>
      </c>
      <c r="E9" s="48"/>
      <c r="F9" s="48">
        <v>3633.1290322580644</v>
      </c>
      <c r="G9" s="48"/>
      <c r="H9" s="48">
        <v>2035.3225806451612</v>
      </c>
      <c r="I9" s="48"/>
      <c r="J9" s="49">
        <v>40.700000000000003</v>
      </c>
      <c r="K9" s="48"/>
      <c r="L9" s="48">
        <f t="shared" ref="L9:L20" si="0">SUM(M9:N9)</f>
        <v>25105</v>
      </c>
      <c r="M9" s="48">
        <v>13932</v>
      </c>
      <c r="N9" s="48">
        <v>11173</v>
      </c>
      <c r="O9" s="48"/>
      <c r="P9" s="48">
        <f t="shared" ref="P9:P20" si="1">SUM(Q9:R9)</f>
        <v>45802</v>
      </c>
      <c r="Q9" s="48">
        <v>23386</v>
      </c>
      <c r="R9" s="48">
        <v>22416</v>
      </c>
    </row>
    <row r="10" spans="1:18" ht="11.25" customHeight="1" x14ac:dyDescent="0.2">
      <c r="A10" s="51" t="s">
        <v>69</v>
      </c>
      <c r="B10" s="48">
        <v>35</v>
      </c>
      <c r="C10" s="48"/>
      <c r="D10" s="48">
        <v>35</v>
      </c>
      <c r="E10" s="48"/>
      <c r="F10" s="48">
        <v>3694</v>
      </c>
      <c r="G10" s="78"/>
      <c r="H10" s="48">
        <v>2075</v>
      </c>
      <c r="I10" s="48"/>
      <c r="J10" s="49">
        <v>39.299999999999997</v>
      </c>
      <c r="K10" s="78"/>
      <c r="L10" s="48">
        <f t="shared" si="0"/>
        <v>23345</v>
      </c>
      <c r="M10" s="48">
        <v>12392</v>
      </c>
      <c r="N10" s="48">
        <v>10953</v>
      </c>
      <c r="O10" s="48"/>
      <c r="P10" s="48">
        <f t="shared" si="1"/>
        <v>40618</v>
      </c>
      <c r="Q10" s="48">
        <v>19744</v>
      </c>
      <c r="R10" s="48">
        <v>20874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3652.3548387096776</v>
      </c>
      <c r="G11" s="78"/>
      <c r="H11" s="48">
        <v>2049.8709677419356</v>
      </c>
      <c r="I11" s="48"/>
      <c r="J11" s="49">
        <v>48.2</v>
      </c>
      <c r="K11" s="78"/>
      <c r="L11" s="48">
        <f t="shared" si="0"/>
        <v>29800</v>
      </c>
      <c r="M11" s="48">
        <v>16610</v>
      </c>
      <c r="N11" s="48">
        <v>13190</v>
      </c>
      <c r="O11" s="48"/>
      <c r="P11" s="48">
        <f t="shared" si="1"/>
        <v>54560</v>
      </c>
      <c r="Q11" s="48">
        <v>27269</v>
      </c>
      <c r="R11" s="48">
        <v>27291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3662</v>
      </c>
      <c r="G12" s="78"/>
      <c r="H12" s="48">
        <v>2057</v>
      </c>
      <c r="I12" s="48"/>
      <c r="J12" s="49">
        <v>53.4</v>
      </c>
      <c r="K12" s="78"/>
      <c r="L12" s="48">
        <f t="shared" si="0"/>
        <v>30816</v>
      </c>
      <c r="M12" s="48">
        <v>16125</v>
      </c>
      <c r="N12" s="48">
        <v>14691</v>
      </c>
      <c r="O12" s="48"/>
      <c r="P12" s="48">
        <f t="shared" si="1"/>
        <v>58620</v>
      </c>
      <c r="Q12" s="48">
        <v>27339</v>
      </c>
      <c r="R12" s="48">
        <v>31281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2060</v>
      </c>
      <c r="I13" s="48"/>
      <c r="J13" s="49">
        <v>63</v>
      </c>
      <c r="K13" s="78"/>
      <c r="L13" s="48">
        <f t="shared" si="0"/>
        <v>34536</v>
      </c>
      <c r="M13" s="48">
        <v>17971</v>
      </c>
      <c r="N13" s="48">
        <v>16565</v>
      </c>
      <c r="O13" s="48"/>
      <c r="P13" s="48">
        <f t="shared" si="1"/>
        <v>71569</v>
      </c>
      <c r="Q13" s="48">
        <v>33193</v>
      </c>
      <c r="R13" s="48">
        <v>38376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2060</v>
      </c>
      <c r="I14" s="48"/>
      <c r="J14" s="49">
        <v>59.7</v>
      </c>
      <c r="K14" s="78"/>
      <c r="L14" s="48">
        <f t="shared" si="0"/>
        <v>38050</v>
      </c>
      <c r="M14" s="48">
        <v>20365</v>
      </c>
      <c r="N14" s="48">
        <v>17685</v>
      </c>
      <c r="O14" s="48"/>
      <c r="P14" s="48">
        <f t="shared" si="1"/>
        <v>65697</v>
      </c>
      <c r="Q14" s="48">
        <v>32947</v>
      </c>
      <c r="R14" s="48">
        <v>32750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3667</v>
      </c>
      <c r="G15" s="78"/>
      <c r="H15" s="48">
        <v>2060</v>
      </c>
      <c r="I15" s="48"/>
      <c r="J15" s="49">
        <v>60.7</v>
      </c>
      <c r="K15" s="78"/>
      <c r="L15" s="48">
        <f t="shared" si="0"/>
        <v>39578</v>
      </c>
      <c r="M15" s="48">
        <v>15933</v>
      </c>
      <c r="N15" s="48">
        <v>23645</v>
      </c>
      <c r="O15" s="48"/>
      <c r="P15" s="48">
        <f t="shared" si="1"/>
        <v>69039</v>
      </c>
      <c r="Q15" s="48">
        <v>26808</v>
      </c>
      <c r="R15" s="48">
        <v>42231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3667</v>
      </c>
      <c r="G16" s="78"/>
      <c r="H16" s="48">
        <v>2060</v>
      </c>
      <c r="I16" s="48"/>
      <c r="J16" s="49">
        <v>69.400000000000006</v>
      </c>
      <c r="K16" s="78"/>
      <c r="L16" s="48">
        <f t="shared" si="0"/>
        <v>44106</v>
      </c>
      <c r="M16" s="48">
        <v>18314</v>
      </c>
      <c r="N16" s="48">
        <v>25792</v>
      </c>
      <c r="O16" s="48"/>
      <c r="P16" s="48">
        <f t="shared" si="1"/>
        <v>78887</v>
      </c>
      <c r="Q16" s="48">
        <v>30554</v>
      </c>
      <c r="R16" s="48">
        <v>48333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3667</v>
      </c>
      <c r="G17" s="78"/>
      <c r="H17" s="48">
        <v>2060</v>
      </c>
      <c r="I17" s="48"/>
      <c r="J17" s="49">
        <v>59.4</v>
      </c>
      <c r="K17" s="78"/>
      <c r="L17" s="48">
        <f t="shared" si="0"/>
        <v>36948</v>
      </c>
      <c r="M17" s="48">
        <v>18677</v>
      </c>
      <c r="N17" s="48">
        <v>18271</v>
      </c>
      <c r="O17" s="48"/>
      <c r="P17" s="48">
        <f t="shared" si="1"/>
        <v>65308</v>
      </c>
      <c r="Q17" s="48">
        <v>31153</v>
      </c>
      <c r="R17" s="48">
        <v>34155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3667</v>
      </c>
      <c r="G18" s="78"/>
      <c r="H18" s="48">
        <v>2060</v>
      </c>
      <c r="I18" s="48"/>
      <c r="J18" s="49">
        <v>52.7</v>
      </c>
      <c r="K18" s="78"/>
      <c r="L18" s="48">
        <f t="shared" si="0"/>
        <v>34656</v>
      </c>
      <c r="M18" s="48">
        <v>18847</v>
      </c>
      <c r="N18" s="48">
        <v>15809</v>
      </c>
      <c r="O18" s="48"/>
      <c r="P18" s="48">
        <f t="shared" si="1"/>
        <v>59943</v>
      </c>
      <c r="Q18" s="48">
        <v>29552</v>
      </c>
      <c r="R18" s="48">
        <v>30391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3643.6666666666665</v>
      </c>
      <c r="G19" s="48"/>
      <c r="H19" s="48">
        <v>2046.6666666666667</v>
      </c>
      <c r="I19" s="48"/>
      <c r="J19" s="49">
        <v>52.1</v>
      </c>
      <c r="K19" s="48"/>
      <c r="L19" s="48">
        <f t="shared" si="0"/>
        <v>33660</v>
      </c>
      <c r="M19" s="48">
        <v>20800</v>
      </c>
      <c r="N19" s="48">
        <v>12860</v>
      </c>
      <c r="O19" s="48"/>
      <c r="P19" s="48">
        <f t="shared" si="1"/>
        <v>56974</v>
      </c>
      <c r="Q19" s="48">
        <v>31099</v>
      </c>
      <c r="R19" s="48">
        <v>25875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3625.0645161290322</v>
      </c>
      <c r="G20" s="48"/>
      <c r="H20" s="48">
        <v>2035.258064516129</v>
      </c>
      <c r="I20" s="48"/>
      <c r="J20" s="49">
        <v>45.7</v>
      </c>
      <c r="K20" s="48"/>
      <c r="L20" s="48">
        <f t="shared" si="0"/>
        <v>31458</v>
      </c>
      <c r="M20" s="48">
        <v>17576</v>
      </c>
      <c r="N20" s="48">
        <v>13882</v>
      </c>
      <c r="O20" s="48"/>
      <c r="P20" s="48">
        <f t="shared" si="1"/>
        <v>51391</v>
      </c>
      <c r="Q20" s="48">
        <v>26358</v>
      </c>
      <c r="R20" s="48">
        <v>25033</v>
      </c>
    </row>
    <row r="21" spans="1:18" ht="11.25" customHeight="1" x14ac:dyDescent="0.2">
      <c r="A21" s="55" t="s">
        <v>61</v>
      </c>
      <c r="B21" s="52">
        <f>AVERAGE(B9:B20)</f>
        <v>34.166666666666664</v>
      </c>
      <c r="C21" s="54">
        <v>1</v>
      </c>
      <c r="D21" s="52">
        <f>AVERAGE(D9:D20)</f>
        <v>34.166666666666664</v>
      </c>
      <c r="E21" s="54">
        <v>1</v>
      </c>
      <c r="F21" s="52">
        <f>AVERAGE(F9:F20)</f>
        <v>3659.3512544802866</v>
      </c>
      <c r="G21" s="54">
        <v>1</v>
      </c>
      <c r="H21" s="52">
        <f>AVERAGE(H9:H20)</f>
        <v>2054.9265232974913</v>
      </c>
      <c r="I21" s="54">
        <v>1</v>
      </c>
      <c r="J21" s="53">
        <v>53.8</v>
      </c>
      <c r="K21" s="52"/>
      <c r="L21" s="52">
        <f>SUM(L9:L20)</f>
        <v>402058</v>
      </c>
      <c r="M21" s="52">
        <f>SUM(M9:M20)</f>
        <v>207542</v>
      </c>
      <c r="N21" s="52">
        <f>SUM(N9:N20)</f>
        <v>194516</v>
      </c>
      <c r="O21" s="52"/>
      <c r="P21" s="52">
        <f>SUM(P9:P20)</f>
        <v>718408</v>
      </c>
      <c r="Q21" s="52">
        <f>SUM(Q9:Q20)</f>
        <v>339402</v>
      </c>
      <c r="R21" s="52">
        <f>SUM(R9:R20)</f>
        <v>379006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94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33</v>
      </c>
      <c r="E9" s="48"/>
      <c r="F9" s="48">
        <v>3373.0967741935483</v>
      </c>
      <c r="G9" s="48"/>
      <c r="H9" s="48">
        <v>1878.5483870967741</v>
      </c>
      <c r="I9" s="48"/>
      <c r="J9" s="49">
        <v>42.7</v>
      </c>
      <c r="K9" s="48"/>
      <c r="L9" s="48">
        <f t="shared" ref="L9:L20" si="0">SUM(M9:N9)</f>
        <v>23825</v>
      </c>
      <c r="M9" s="48">
        <v>11589</v>
      </c>
      <c r="N9" s="48">
        <v>12236</v>
      </c>
      <c r="O9" s="48"/>
      <c r="P9" s="48">
        <f t="shared" ref="P9:P20" si="1">SUM(Q9:R9)</f>
        <v>44691</v>
      </c>
      <c r="Q9" s="48">
        <v>18566</v>
      </c>
      <c r="R9" s="48">
        <v>26125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33</v>
      </c>
      <c r="E10" s="48"/>
      <c r="F10" s="48">
        <v>3434</v>
      </c>
      <c r="G10" s="78"/>
      <c r="H10" s="48">
        <v>1898</v>
      </c>
      <c r="I10" s="48"/>
      <c r="J10" s="49">
        <v>45.4</v>
      </c>
      <c r="K10" s="78"/>
      <c r="L10" s="48">
        <f t="shared" si="0"/>
        <v>23937</v>
      </c>
      <c r="M10" s="48">
        <v>12163</v>
      </c>
      <c r="N10" s="48">
        <v>11774</v>
      </c>
      <c r="O10" s="48"/>
      <c r="P10" s="48">
        <f t="shared" si="1"/>
        <v>45180</v>
      </c>
      <c r="Q10" s="48">
        <v>20346</v>
      </c>
      <c r="R10" s="48">
        <v>24834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33</v>
      </c>
      <c r="E11" s="48"/>
      <c r="F11" s="48">
        <v>3428.8387096774195</v>
      </c>
      <c r="G11" s="78"/>
      <c r="H11" s="48">
        <v>1894.7741935483871</v>
      </c>
      <c r="I11" s="48"/>
      <c r="J11" s="49">
        <v>49.3</v>
      </c>
      <c r="K11" s="78"/>
      <c r="L11" s="48">
        <f t="shared" si="0"/>
        <v>29959</v>
      </c>
      <c r="M11" s="48">
        <v>14182</v>
      </c>
      <c r="N11" s="48">
        <v>15777</v>
      </c>
      <c r="O11" s="48"/>
      <c r="P11" s="48">
        <f t="shared" si="1"/>
        <v>52423</v>
      </c>
      <c r="Q11" s="48">
        <v>21536</v>
      </c>
      <c r="R11" s="48">
        <v>30887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33</v>
      </c>
      <c r="E12" s="48"/>
      <c r="F12" s="48">
        <v>3434</v>
      </c>
      <c r="G12" s="78"/>
      <c r="H12" s="48">
        <v>1898</v>
      </c>
      <c r="I12" s="48"/>
      <c r="J12" s="49">
        <v>55.4</v>
      </c>
      <c r="K12" s="78"/>
      <c r="L12" s="48">
        <f t="shared" si="0"/>
        <v>30533</v>
      </c>
      <c r="M12" s="48">
        <v>15478</v>
      </c>
      <c r="N12" s="48">
        <v>15055</v>
      </c>
      <c r="O12" s="48"/>
      <c r="P12" s="48">
        <f t="shared" si="1"/>
        <v>57070</v>
      </c>
      <c r="Q12" s="48">
        <v>25385</v>
      </c>
      <c r="R12" s="48">
        <v>31685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33</v>
      </c>
      <c r="E13" s="48"/>
      <c r="F13" s="48">
        <v>3430.7741935483873</v>
      </c>
      <c r="G13" s="78"/>
      <c r="H13" s="48">
        <v>1896.0967741935483</v>
      </c>
      <c r="I13" s="48"/>
      <c r="J13" s="49">
        <v>61.2</v>
      </c>
      <c r="K13" s="78"/>
      <c r="L13" s="48">
        <f t="shared" si="0"/>
        <v>36674</v>
      </c>
      <c r="M13" s="48">
        <v>18066</v>
      </c>
      <c r="N13" s="48">
        <v>18608</v>
      </c>
      <c r="O13" s="48"/>
      <c r="P13" s="48">
        <f t="shared" si="1"/>
        <v>65109</v>
      </c>
      <c r="Q13" s="48">
        <v>28625</v>
      </c>
      <c r="R13" s="48">
        <v>36484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3486</v>
      </c>
      <c r="G14" s="78"/>
      <c r="H14" s="48">
        <v>1932</v>
      </c>
      <c r="I14" s="48"/>
      <c r="J14" s="49">
        <v>56.9</v>
      </c>
      <c r="K14" s="78"/>
      <c r="L14" s="48">
        <f t="shared" si="0"/>
        <v>32302</v>
      </c>
      <c r="M14" s="48">
        <v>13009</v>
      </c>
      <c r="N14" s="48">
        <v>19293</v>
      </c>
      <c r="O14" s="48"/>
      <c r="P14" s="48">
        <f t="shared" si="1"/>
        <v>59496</v>
      </c>
      <c r="Q14" s="48">
        <v>21823</v>
      </c>
      <c r="R14" s="48">
        <v>37673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3486</v>
      </c>
      <c r="G15" s="78"/>
      <c r="H15" s="48">
        <v>1932</v>
      </c>
      <c r="I15" s="48"/>
      <c r="J15" s="49">
        <v>63.8</v>
      </c>
      <c r="K15" s="78"/>
      <c r="L15" s="48">
        <f t="shared" si="0"/>
        <v>38935</v>
      </c>
      <c r="M15" s="48">
        <v>14110</v>
      </c>
      <c r="N15" s="48">
        <v>24825</v>
      </c>
      <c r="O15" s="48"/>
      <c r="P15" s="48">
        <f t="shared" si="1"/>
        <v>68896</v>
      </c>
      <c r="Q15" s="48">
        <v>23510</v>
      </c>
      <c r="R15" s="48">
        <v>45386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3486</v>
      </c>
      <c r="G16" s="78"/>
      <c r="H16" s="48">
        <v>1932</v>
      </c>
      <c r="I16" s="48"/>
      <c r="J16" s="49">
        <v>71.099999999999994</v>
      </c>
      <c r="K16" s="78"/>
      <c r="L16" s="48">
        <f t="shared" si="0"/>
        <v>42183</v>
      </c>
      <c r="M16" s="48">
        <v>15785</v>
      </c>
      <c r="N16" s="48">
        <v>26398</v>
      </c>
      <c r="O16" s="48"/>
      <c r="P16" s="48">
        <f t="shared" si="1"/>
        <v>76797</v>
      </c>
      <c r="Q16" s="48">
        <v>25679</v>
      </c>
      <c r="R16" s="48">
        <v>51118</v>
      </c>
    </row>
    <row r="17" spans="1:18" ht="11.25" customHeight="1" x14ac:dyDescent="0.2">
      <c r="A17" s="51" t="s">
        <v>63</v>
      </c>
      <c r="B17" s="48">
        <v>35</v>
      </c>
      <c r="C17" s="48"/>
      <c r="D17" s="48">
        <v>35</v>
      </c>
      <c r="E17" s="48"/>
      <c r="F17" s="48">
        <v>3610.8</v>
      </c>
      <c r="G17" s="78"/>
      <c r="H17" s="48">
        <v>2018.4</v>
      </c>
      <c r="I17" s="48"/>
      <c r="J17" s="49">
        <v>61.3</v>
      </c>
      <c r="K17" s="78"/>
      <c r="L17" s="48">
        <f t="shared" si="0"/>
        <v>37280</v>
      </c>
      <c r="M17" s="48">
        <v>17555</v>
      </c>
      <c r="N17" s="48">
        <v>19725</v>
      </c>
      <c r="O17" s="48"/>
      <c r="P17" s="48">
        <f t="shared" si="1"/>
        <v>66404</v>
      </c>
      <c r="Q17" s="48">
        <v>26573</v>
      </c>
      <c r="R17" s="48">
        <v>39831</v>
      </c>
    </row>
    <row r="18" spans="1:18" ht="11.25" customHeight="1" x14ac:dyDescent="0.2">
      <c r="A18" s="51" t="s">
        <v>30</v>
      </c>
      <c r="B18" s="48">
        <v>35</v>
      </c>
      <c r="C18" s="48"/>
      <c r="D18" s="48">
        <v>35</v>
      </c>
      <c r="E18" s="48"/>
      <c r="F18" s="48">
        <v>3694</v>
      </c>
      <c r="G18" s="78"/>
      <c r="H18" s="48">
        <v>2076</v>
      </c>
      <c r="I18" s="48"/>
      <c r="J18" s="49">
        <v>56</v>
      </c>
      <c r="K18" s="78"/>
      <c r="L18" s="48">
        <f t="shared" si="0"/>
        <v>35747</v>
      </c>
      <c r="M18" s="48">
        <v>18825</v>
      </c>
      <c r="N18" s="48">
        <v>16922</v>
      </c>
      <c r="O18" s="48"/>
      <c r="P18" s="48">
        <f t="shared" si="1"/>
        <v>64084</v>
      </c>
      <c r="Q18" s="48">
        <v>29644</v>
      </c>
      <c r="R18" s="48">
        <v>34440</v>
      </c>
    </row>
    <row r="19" spans="1:18" ht="11.25" customHeight="1" x14ac:dyDescent="0.2">
      <c r="A19" s="51" t="s">
        <v>62</v>
      </c>
      <c r="B19" s="48">
        <v>35</v>
      </c>
      <c r="C19" s="48"/>
      <c r="D19" s="48">
        <v>35</v>
      </c>
      <c r="E19" s="48"/>
      <c r="F19" s="79">
        <v>3694</v>
      </c>
      <c r="G19" s="48"/>
      <c r="H19" s="48">
        <v>2076</v>
      </c>
      <c r="I19" s="48"/>
      <c r="J19" s="49">
        <v>51.1</v>
      </c>
      <c r="K19" s="48"/>
      <c r="L19" s="48">
        <f t="shared" si="0"/>
        <v>31900</v>
      </c>
      <c r="M19" s="48">
        <v>19325</v>
      </c>
      <c r="N19" s="48">
        <v>12575</v>
      </c>
      <c r="O19" s="48"/>
      <c r="P19" s="48">
        <f t="shared" si="1"/>
        <v>56668</v>
      </c>
      <c r="Q19" s="48">
        <v>29592</v>
      </c>
      <c r="R19" s="48">
        <v>27076</v>
      </c>
    </row>
    <row r="20" spans="1:18" ht="11.25" customHeight="1" x14ac:dyDescent="0.2">
      <c r="A20" s="51" t="s">
        <v>48</v>
      </c>
      <c r="B20" s="48">
        <v>35</v>
      </c>
      <c r="C20" s="48"/>
      <c r="D20" s="48">
        <v>35</v>
      </c>
      <c r="E20" s="48"/>
      <c r="F20" s="48">
        <v>3604.0645161290322</v>
      </c>
      <c r="G20" s="48"/>
      <c r="H20" s="48">
        <v>2026.1612903225807</v>
      </c>
      <c r="I20" s="48"/>
      <c r="J20" s="49">
        <v>42.5</v>
      </c>
      <c r="K20" s="48"/>
      <c r="L20" s="48">
        <f t="shared" si="0"/>
        <v>29085</v>
      </c>
      <c r="M20" s="48">
        <v>15375</v>
      </c>
      <c r="N20" s="48">
        <v>13710</v>
      </c>
      <c r="O20" s="48"/>
      <c r="P20" s="48">
        <f t="shared" si="1"/>
        <v>47453</v>
      </c>
      <c r="Q20" s="48">
        <v>22499</v>
      </c>
      <c r="R20" s="48">
        <v>24954</v>
      </c>
    </row>
    <row r="21" spans="1:18" ht="11.25" customHeight="1" x14ac:dyDescent="0.2">
      <c r="A21" s="55" t="s">
        <v>61</v>
      </c>
      <c r="B21" s="52">
        <f>AVERAGE(B9:B20)</f>
        <v>34.333333333333336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3513.4645161290318</v>
      </c>
      <c r="G21" s="54">
        <v>1</v>
      </c>
      <c r="H21" s="52">
        <f>AVERAGE(H9:H20)</f>
        <v>1954.8317204301075</v>
      </c>
      <c r="I21" s="54">
        <v>1</v>
      </c>
      <c r="J21" s="53">
        <v>54.8</v>
      </c>
      <c r="K21" s="52"/>
      <c r="L21" s="52">
        <f>SUM(L9:L20)</f>
        <v>392360</v>
      </c>
      <c r="M21" s="52">
        <f>SUM(M9:M20)</f>
        <v>185462</v>
      </c>
      <c r="N21" s="52">
        <f>SUM(N9:N20)</f>
        <v>206898</v>
      </c>
      <c r="O21" s="52"/>
      <c r="P21" s="52">
        <f>SUM(P9:P20)</f>
        <v>704271</v>
      </c>
      <c r="Q21" s="52">
        <f>SUM(Q9:Q20)</f>
        <v>293778</v>
      </c>
      <c r="R21" s="52">
        <f>SUM(R9:R20)</f>
        <v>410493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95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3426.3870967741937</v>
      </c>
      <c r="G9" s="48"/>
      <c r="H9" s="48">
        <v>1923.4193548387098</v>
      </c>
      <c r="I9" s="48"/>
      <c r="J9" s="49">
        <v>40.4</v>
      </c>
      <c r="K9" s="48"/>
      <c r="L9" s="48">
        <f t="shared" ref="L9:L20" si="0">SUM(M9:N9)</f>
        <v>23393</v>
      </c>
      <c r="M9" s="48">
        <v>12164</v>
      </c>
      <c r="N9" s="48">
        <v>11229</v>
      </c>
      <c r="O9" s="48"/>
      <c r="P9" s="48">
        <f t="shared" ref="P9:P20" si="1">SUM(Q9:R9)</f>
        <v>42904</v>
      </c>
      <c r="Q9" s="48">
        <v>20442</v>
      </c>
      <c r="R9" s="48">
        <v>22462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3329.2857142857142</v>
      </c>
      <c r="G10" s="78"/>
      <c r="H10" s="48">
        <v>1875.1428571428571</v>
      </c>
      <c r="I10" s="48"/>
      <c r="J10" s="49">
        <v>43.9</v>
      </c>
      <c r="K10" s="78"/>
      <c r="L10" s="48">
        <f t="shared" si="0"/>
        <v>23033</v>
      </c>
      <c r="M10" s="48">
        <v>11093</v>
      </c>
      <c r="N10" s="48">
        <v>11940</v>
      </c>
      <c r="O10" s="48"/>
      <c r="P10" s="48">
        <f t="shared" si="1"/>
        <v>40933</v>
      </c>
      <c r="Q10" s="48">
        <v>17843</v>
      </c>
      <c r="R10" s="48">
        <v>23090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3437.4516129032259</v>
      </c>
      <c r="G11" s="78"/>
      <c r="H11" s="48">
        <v>1929.0645161290322</v>
      </c>
      <c r="I11" s="48"/>
      <c r="J11" s="49">
        <v>46.3</v>
      </c>
      <c r="K11" s="78"/>
      <c r="L11" s="48">
        <f t="shared" si="0"/>
        <v>28862</v>
      </c>
      <c r="M11" s="48">
        <v>14295</v>
      </c>
      <c r="N11" s="48">
        <v>14567</v>
      </c>
      <c r="O11" s="48"/>
      <c r="P11" s="48">
        <f t="shared" si="1"/>
        <v>49288</v>
      </c>
      <c r="Q11" s="48">
        <v>21632</v>
      </c>
      <c r="R11" s="48">
        <v>27656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3439</v>
      </c>
      <c r="G12" s="78"/>
      <c r="H12" s="48">
        <v>1930</v>
      </c>
      <c r="I12" s="48"/>
      <c r="J12" s="49">
        <v>52.6</v>
      </c>
      <c r="K12" s="78"/>
      <c r="L12" s="48">
        <f t="shared" si="0"/>
        <v>29526</v>
      </c>
      <c r="M12" s="48">
        <v>13356</v>
      </c>
      <c r="N12" s="48">
        <v>16170</v>
      </c>
      <c r="O12" s="48"/>
      <c r="P12" s="48">
        <f t="shared" si="1"/>
        <v>54237</v>
      </c>
      <c r="Q12" s="48">
        <v>21191</v>
      </c>
      <c r="R12" s="48">
        <v>33046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3411.6451612903224</v>
      </c>
      <c r="G13" s="78"/>
      <c r="H13" s="48">
        <v>1914.2258064516129</v>
      </c>
      <c r="I13" s="48"/>
      <c r="J13" s="49">
        <v>57.2</v>
      </c>
      <c r="K13" s="78"/>
      <c r="L13" s="48">
        <f t="shared" si="0"/>
        <v>34139</v>
      </c>
      <c r="M13" s="48">
        <v>15647</v>
      </c>
      <c r="N13" s="48">
        <v>18492</v>
      </c>
      <c r="O13" s="48"/>
      <c r="P13" s="48">
        <f t="shared" si="1"/>
        <v>60524</v>
      </c>
      <c r="Q13" s="48">
        <v>24999</v>
      </c>
      <c r="R13" s="48">
        <v>35525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3439</v>
      </c>
      <c r="G14" s="78"/>
      <c r="H14" s="48">
        <v>1930</v>
      </c>
      <c r="I14" s="48"/>
      <c r="J14" s="49">
        <v>65.599999999999994</v>
      </c>
      <c r="K14" s="78"/>
      <c r="L14" s="48">
        <f t="shared" si="0"/>
        <v>40458</v>
      </c>
      <c r="M14" s="48">
        <v>19472</v>
      </c>
      <c r="N14" s="48">
        <v>20986</v>
      </c>
      <c r="O14" s="48"/>
      <c r="P14" s="48">
        <f t="shared" si="1"/>
        <v>67708</v>
      </c>
      <c r="Q14" s="48">
        <v>29004</v>
      </c>
      <c r="R14" s="48">
        <v>38704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3434.516129032258</v>
      </c>
      <c r="G15" s="78"/>
      <c r="H15" s="48">
        <v>1927.741935483871</v>
      </c>
      <c r="I15" s="48"/>
      <c r="J15" s="49">
        <v>68</v>
      </c>
      <c r="K15" s="78"/>
      <c r="L15" s="48">
        <f t="shared" si="0"/>
        <v>42135</v>
      </c>
      <c r="M15" s="48">
        <v>14168</v>
      </c>
      <c r="N15" s="48">
        <v>27967</v>
      </c>
      <c r="O15" s="48"/>
      <c r="P15" s="48">
        <f t="shared" si="1"/>
        <v>72415</v>
      </c>
      <c r="Q15" s="48">
        <v>22149</v>
      </c>
      <c r="R15" s="48">
        <v>50266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3439</v>
      </c>
      <c r="G16" s="78"/>
      <c r="H16" s="48">
        <v>1930</v>
      </c>
      <c r="I16" s="48"/>
      <c r="J16" s="49">
        <v>71.900000000000006</v>
      </c>
      <c r="K16" s="78"/>
      <c r="L16" s="48">
        <f t="shared" si="0"/>
        <v>43452</v>
      </c>
      <c r="M16" s="48">
        <v>16344</v>
      </c>
      <c r="N16" s="48">
        <v>27108</v>
      </c>
      <c r="O16" s="48"/>
      <c r="P16" s="48">
        <f t="shared" si="1"/>
        <v>76673</v>
      </c>
      <c r="Q16" s="48">
        <v>25769</v>
      </c>
      <c r="R16" s="48">
        <v>50904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3439</v>
      </c>
      <c r="G17" s="78"/>
      <c r="H17" s="48">
        <v>1930</v>
      </c>
      <c r="I17" s="48"/>
      <c r="J17" s="49">
        <v>63.3</v>
      </c>
      <c r="K17" s="78"/>
      <c r="L17" s="48">
        <f t="shared" si="0"/>
        <v>37157</v>
      </c>
      <c r="M17" s="48">
        <v>17498</v>
      </c>
      <c r="N17" s="48">
        <v>19659</v>
      </c>
      <c r="O17" s="48"/>
      <c r="P17" s="48">
        <f t="shared" si="1"/>
        <v>65311</v>
      </c>
      <c r="Q17" s="48">
        <v>27103</v>
      </c>
      <c r="R17" s="48">
        <v>38208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3437.4516129032259</v>
      </c>
      <c r="G18" s="78"/>
      <c r="H18" s="48">
        <v>1929.0645161290322</v>
      </c>
      <c r="I18" s="48"/>
      <c r="J18" s="49">
        <v>58.8</v>
      </c>
      <c r="K18" s="78"/>
      <c r="L18" s="48">
        <f t="shared" si="0"/>
        <v>34406</v>
      </c>
      <c r="M18" s="48">
        <v>16593</v>
      </c>
      <c r="N18" s="48">
        <v>17813</v>
      </c>
      <c r="O18" s="48"/>
      <c r="P18" s="48">
        <f t="shared" si="1"/>
        <v>62693</v>
      </c>
      <c r="Q18" s="48">
        <v>26747</v>
      </c>
      <c r="R18" s="48">
        <v>35946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3439</v>
      </c>
      <c r="G19" s="48"/>
      <c r="H19" s="48">
        <v>1930</v>
      </c>
      <c r="I19" s="48"/>
      <c r="J19" s="49">
        <v>55.2</v>
      </c>
      <c r="K19" s="48"/>
      <c r="L19" s="48">
        <f t="shared" si="0"/>
        <v>32467</v>
      </c>
      <c r="M19" s="48">
        <v>18173</v>
      </c>
      <c r="N19" s="48">
        <v>14294</v>
      </c>
      <c r="O19" s="48"/>
      <c r="P19" s="48">
        <f t="shared" si="1"/>
        <v>56935</v>
      </c>
      <c r="Q19" s="48">
        <v>26997</v>
      </c>
      <c r="R19" s="48">
        <v>29938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33</v>
      </c>
      <c r="E20" s="48"/>
      <c r="F20" s="48">
        <v>3314.8709677419356</v>
      </c>
      <c r="G20" s="48"/>
      <c r="H20" s="48">
        <v>1856.8709677419354</v>
      </c>
      <c r="I20" s="48"/>
      <c r="J20" s="49">
        <v>48.4</v>
      </c>
      <c r="K20" s="48"/>
      <c r="L20" s="48">
        <f t="shared" si="0"/>
        <v>30159</v>
      </c>
      <c r="M20" s="48">
        <v>14796</v>
      </c>
      <c r="N20" s="48">
        <v>15363</v>
      </c>
      <c r="O20" s="48"/>
      <c r="P20" s="48">
        <f t="shared" si="1"/>
        <v>49710</v>
      </c>
      <c r="Q20" s="48">
        <v>21585</v>
      </c>
      <c r="R20" s="48">
        <v>28125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3415.5506912442397</v>
      </c>
      <c r="G21" s="54">
        <v>1</v>
      </c>
      <c r="H21" s="52">
        <f>AVERAGE(H9:H20)</f>
        <v>1917.1274961597539</v>
      </c>
      <c r="I21" s="54">
        <v>1</v>
      </c>
      <c r="J21" s="53">
        <v>56.1</v>
      </c>
      <c r="K21" s="52"/>
      <c r="L21" s="52">
        <f>SUM(L9:L20)</f>
        <v>399187</v>
      </c>
      <c r="M21" s="52">
        <f>SUM(M9:M20)</f>
        <v>183599</v>
      </c>
      <c r="N21" s="52">
        <f>SUM(N9:N20)</f>
        <v>215588</v>
      </c>
      <c r="O21" s="52"/>
      <c r="P21" s="52">
        <f>SUM(P9:P20)</f>
        <v>699331</v>
      </c>
      <c r="Q21" s="52">
        <f>SUM(Q9:Q20)</f>
        <v>285461</v>
      </c>
      <c r="R21" s="52">
        <f>SUM(R9:R20)</f>
        <v>413870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96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3324.1935483870966</v>
      </c>
      <c r="G9" s="48"/>
      <c r="H9" s="48">
        <v>1894.9032258064517</v>
      </c>
      <c r="I9" s="48"/>
      <c r="J9" s="49">
        <v>39.200000000000003</v>
      </c>
      <c r="K9" s="48"/>
      <c r="L9" s="48">
        <f t="shared" ref="L9:L20" si="0">SUM(M9:N9)</f>
        <v>22669</v>
      </c>
      <c r="M9" s="48">
        <v>12039</v>
      </c>
      <c r="N9" s="48">
        <v>10630</v>
      </c>
      <c r="O9" s="48"/>
      <c r="P9" s="48">
        <f t="shared" ref="P9:P20" si="1">SUM(Q9:R9)</f>
        <v>40374</v>
      </c>
      <c r="Q9" s="48">
        <v>18810</v>
      </c>
      <c r="R9" s="48">
        <v>21564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3395.1428571428573</v>
      </c>
      <c r="G10" s="78"/>
      <c r="H10" s="48">
        <v>1901.4285714285713</v>
      </c>
      <c r="I10" s="48"/>
      <c r="J10" s="49">
        <v>43.3</v>
      </c>
      <c r="K10" s="78"/>
      <c r="L10" s="48">
        <f t="shared" si="0"/>
        <v>22748</v>
      </c>
      <c r="M10" s="48">
        <v>11840</v>
      </c>
      <c r="N10" s="48">
        <v>10908</v>
      </c>
      <c r="O10" s="48"/>
      <c r="P10" s="48">
        <f t="shared" si="1"/>
        <v>41187</v>
      </c>
      <c r="Q10" s="48">
        <v>19060</v>
      </c>
      <c r="R10" s="48">
        <v>22127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3403.8064516129034</v>
      </c>
      <c r="G11" s="78"/>
      <c r="H11" s="48">
        <v>1909.5806451612902</v>
      </c>
      <c r="I11" s="48"/>
      <c r="J11" s="49">
        <v>50.7</v>
      </c>
      <c r="K11" s="78"/>
      <c r="L11" s="48">
        <f t="shared" si="0"/>
        <v>29554</v>
      </c>
      <c r="M11" s="48">
        <v>15156</v>
      </c>
      <c r="N11" s="48">
        <v>14398</v>
      </c>
      <c r="O11" s="48"/>
      <c r="P11" s="48">
        <f t="shared" si="1"/>
        <v>53454</v>
      </c>
      <c r="Q11" s="48">
        <v>23429</v>
      </c>
      <c r="R11" s="48">
        <v>30025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3438</v>
      </c>
      <c r="G12" s="78"/>
      <c r="H12" s="48">
        <v>1930</v>
      </c>
      <c r="I12" s="48"/>
      <c r="J12" s="49">
        <v>51.2</v>
      </c>
      <c r="K12" s="78"/>
      <c r="L12" s="48">
        <f t="shared" si="0"/>
        <v>29435</v>
      </c>
      <c r="M12" s="48">
        <v>14135</v>
      </c>
      <c r="N12" s="48">
        <v>15300</v>
      </c>
      <c r="O12" s="48"/>
      <c r="P12" s="48">
        <f t="shared" si="1"/>
        <v>52840</v>
      </c>
      <c r="Q12" s="48">
        <v>22457</v>
      </c>
      <c r="R12" s="48">
        <v>30383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3437.2580645161293</v>
      </c>
      <c r="G13" s="78"/>
      <c r="H13" s="48">
        <v>1929.4516129032259</v>
      </c>
      <c r="I13" s="48"/>
      <c r="J13" s="49">
        <v>58.9</v>
      </c>
      <c r="K13" s="78"/>
      <c r="L13" s="48">
        <f t="shared" si="0"/>
        <v>34944</v>
      </c>
      <c r="M13" s="48">
        <v>17188</v>
      </c>
      <c r="N13" s="48">
        <v>17756</v>
      </c>
      <c r="O13" s="48"/>
      <c r="P13" s="48">
        <f t="shared" si="1"/>
        <v>62788</v>
      </c>
      <c r="Q13" s="48">
        <v>27087</v>
      </c>
      <c r="R13" s="48">
        <v>35701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3438</v>
      </c>
      <c r="G14" s="78"/>
      <c r="H14" s="48">
        <v>1930</v>
      </c>
      <c r="I14" s="48"/>
      <c r="J14" s="49">
        <v>62.1</v>
      </c>
      <c r="K14" s="78"/>
      <c r="L14" s="48">
        <f t="shared" si="0"/>
        <v>37604</v>
      </c>
      <c r="M14" s="48">
        <v>18288</v>
      </c>
      <c r="N14" s="48">
        <v>19316</v>
      </c>
      <c r="O14" s="48"/>
      <c r="P14" s="48">
        <f t="shared" si="1"/>
        <v>64096</v>
      </c>
      <c r="Q14" s="48">
        <v>28180</v>
      </c>
      <c r="R14" s="48">
        <v>35916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3438</v>
      </c>
      <c r="G15" s="78"/>
      <c r="H15" s="48">
        <v>1930</v>
      </c>
      <c r="I15" s="48"/>
      <c r="J15" s="49">
        <v>61.1</v>
      </c>
      <c r="K15" s="78"/>
      <c r="L15" s="48">
        <f t="shared" si="0"/>
        <v>37709</v>
      </c>
      <c r="M15" s="48">
        <v>13848</v>
      </c>
      <c r="N15" s="48">
        <v>23861</v>
      </c>
      <c r="O15" s="48"/>
      <c r="P15" s="48">
        <f t="shared" si="1"/>
        <v>65095</v>
      </c>
      <c r="Q15" s="48">
        <v>23071</v>
      </c>
      <c r="R15" s="48">
        <v>42024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3438</v>
      </c>
      <c r="G16" s="78"/>
      <c r="H16" s="48">
        <v>1930</v>
      </c>
      <c r="I16" s="48"/>
      <c r="J16" s="49">
        <v>68.599999999999994</v>
      </c>
      <c r="K16" s="78"/>
      <c r="L16" s="48">
        <f t="shared" si="0"/>
        <v>42957</v>
      </c>
      <c r="M16" s="48">
        <v>17780</v>
      </c>
      <c r="N16" s="48">
        <v>25177</v>
      </c>
      <c r="O16" s="48"/>
      <c r="P16" s="48">
        <f t="shared" si="1"/>
        <v>73110</v>
      </c>
      <c r="Q16" s="48">
        <v>26893</v>
      </c>
      <c r="R16" s="48">
        <v>46217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3438</v>
      </c>
      <c r="G17" s="78"/>
      <c r="H17" s="48">
        <v>1930</v>
      </c>
      <c r="I17" s="48"/>
      <c r="J17" s="49">
        <v>63.9</v>
      </c>
      <c r="K17" s="78"/>
      <c r="L17" s="48">
        <f t="shared" si="0"/>
        <v>37350</v>
      </c>
      <c r="M17" s="48">
        <v>16948</v>
      </c>
      <c r="N17" s="48">
        <v>20402</v>
      </c>
      <c r="O17" s="48"/>
      <c r="P17" s="48">
        <f t="shared" si="1"/>
        <v>65936</v>
      </c>
      <c r="Q17" s="48">
        <v>25766</v>
      </c>
      <c r="R17" s="48">
        <v>40170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3434.3548387096776</v>
      </c>
      <c r="G18" s="78"/>
      <c r="H18" s="48">
        <v>1928.1290322580646</v>
      </c>
      <c r="I18" s="48"/>
      <c r="J18" s="49">
        <v>57.5</v>
      </c>
      <c r="K18" s="78"/>
      <c r="L18" s="48">
        <f t="shared" si="0"/>
        <v>34147</v>
      </c>
      <c r="M18" s="48">
        <v>16237</v>
      </c>
      <c r="N18" s="48">
        <v>17910</v>
      </c>
      <c r="O18" s="48"/>
      <c r="P18" s="48">
        <f t="shared" si="1"/>
        <v>61232</v>
      </c>
      <c r="Q18" s="48">
        <v>24883</v>
      </c>
      <c r="R18" s="48">
        <v>36349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3438</v>
      </c>
      <c r="G19" s="48"/>
      <c r="H19" s="48">
        <v>1930</v>
      </c>
      <c r="I19" s="48"/>
      <c r="J19" s="49">
        <v>50.5</v>
      </c>
      <c r="K19" s="48"/>
      <c r="L19" s="48">
        <f t="shared" si="0"/>
        <v>31093</v>
      </c>
      <c r="M19" s="48">
        <v>17696</v>
      </c>
      <c r="N19" s="48">
        <v>13397</v>
      </c>
      <c r="O19" s="48"/>
      <c r="P19" s="48">
        <f t="shared" si="1"/>
        <v>52045</v>
      </c>
      <c r="Q19" s="48">
        <v>25130</v>
      </c>
      <c r="R19" s="48">
        <v>26915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3348.2258064516127</v>
      </c>
      <c r="G20" s="48"/>
      <c r="H20" s="48">
        <v>1875.2903225806451</v>
      </c>
      <c r="I20" s="48"/>
      <c r="J20" s="49">
        <v>45.8</v>
      </c>
      <c r="K20" s="48"/>
      <c r="L20" s="48">
        <f t="shared" si="0"/>
        <v>28760</v>
      </c>
      <c r="M20" s="48">
        <v>15138</v>
      </c>
      <c r="N20" s="48">
        <v>13622</v>
      </c>
      <c r="O20" s="48"/>
      <c r="P20" s="48">
        <f t="shared" si="1"/>
        <v>47551</v>
      </c>
      <c r="Q20" s="48">
        <v>22350</v>
      </c>
      <c r="R20" s="48">
        <v>25201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3414.2484639016898</v>
      </c>
      <c r="G21" s="54">
        <v>1</v>
      </c>
      <c r="H21" s="52">
        <f>AVERAGE(H9:H20)</f>
        <v>1918.2319508448538</v>
      </c>
      <c r="I21" s="54">
        <v>1</v>
      </c>
      <c r="J21" s="53">
        <v>54.5</v>
      </c>
      <c r="K21" s="52"/>
      <c r="L21" s="52">
        <f>SUM(L9:L20)</f>
        <v>388970</v>
      </c>
      <c r="M21" s="52">
        <f>SUM(M9:M20)</f>
        <v>186293</v>
      </c>
      <c r="N21" s="52">
        <f>SUM(N9:N20)</f>
        <v>202677</v>
      </c>
      <c r="O21" s="52"/>
      <c r="P21" s="52">
        <f>SUM(P9:P20)</f>
        <v>679708</v>
      </c>
      <c r="Q21" s="52">
        <f>SUM(Q9:Q20)</f>
        <v>287116</v>
      </c>
      <c r="R21" s="52">
        <f>SUM(R9:R20)</f>
        <v>392592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36</v>
      </c>
      <c r="C9" s="36"/>
      <c r="D9" s="36">
        <v>35</v>
      </c>
      <c r="E9" s="36"/>
      <c r="F9" s="36">
        <v>3363.516129032258</v>
      </c>
      <c r="G9" s="70"/>
      <c r="H9" s="36">
        <v>1922.9677419354839</v>
      </c>
      <c r="I9" s="36"/>
      <c r="J9" s="37">
        <v>39.200000000000003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69</v>
      </c>
      <c r="B10" s="36">
        <v>36</v>
      </c>
      <c r="C10" s="36"/>
      <c r="D10" s="36">
        <v>35</v>
      </c>
      <c r="E10" s="36"/>
      <c r="F10" s="36">
        <v>3493</v>
      </c>
      <c r="G10" s="70"/>
      <c r="H10" s="36">
        <v>1965</v>
      </c>
      <c r="I10" s="36"/>
      <c r="J10" s="37">
        <v>36</v>
      </c>
      <c r="K10" s="70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34</v>
      </c>
      <c r="E11" s="36"/>
      <c r="F11" s="36">
        <v>3342.5483870967741</v>
      </c>
      <c r="G11" s="70"/>
      <c r="H11" s="36">
        <v>1877.3870967741937</v>
      </c>
      <c r="I11" s="36"/>
      <c r="J11" s="37">
        <v>42.6</v>
      </c>
      <c r="K11" s="70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3468.8666666666668</v>
      </c>
      <c r="G12" s="70"/>
      <c r="H12" s="36">
        <v>1960.4333333333334</v>
      </c>
      <c r="I12" s="36"/>
      <c r="J12" s="37">
        <v>46.9</v>
      </c>
      <c r="K12" s="70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3434.6129032258063</v>
      </c>
      <c r="G13" s="70"/>
      <c r="H13" s="36">
        <v>1931.8387096774193</v>
      </c>
      <c r="I13" s="36"/>
      <c r="J13" s="37">
        <v>49.7</v>
      </c>
      <c r="K13" s="70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66</v>
      </c>
      <c r="B14" s="36">
        <v>34</v>
      </c>
      <c r="C14" s="36"/>
      <c r="D14" s="36">
        <v>34</v>
      </c>
      <c r="E14" s="36"/>
      <c r="F14" s="36">
        <v>3441</v>
      </c>
      <c r="G14" s="70"/>
      <c r="H14" s="36">
        <v>1936</v>
      </c>
      <c r="I14" s="36"/>
      <c r="J14" s="37">
        <v>58.2</v>
      </c>
      <c r="K14" s="70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65</v>
      </c>
      <c r="B15" s="36">
        <v>34</v>
      </c>
      <c r="C15" s="36"/>
      <c r="D15" s="36">
        <v>34</v>
      </c>
      <c r="E15" s="36"/>
      <c r="F15" s="36">
        <v>3441</v>
      </c>
      <c r="G15" s="70"/>
      <c r="H15" s="36">
        <v>1936</v>
      </c>
      <c r="I15" s="36"/>
      <c r="J15" s="37">
        <v>55.8</v>
      </c>
      <c r="K15" s="70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64</v>
      </c>
      <c r="B16" s="36">
        <v>34</v>
      </c>
      <c r="C16" s="36"/>
      <c r="D16" s="36">
        <v>34</v>
      </c>
      <c r="E16" s="36"/>
      <c r="F16" s="36">
        <v>3441</v>
      </c>
      <c r="G16" s="70"/>
      <c r="H16" s="36">
        <v>1936</v>
      </c>
      <c r="I16" s="36"/>
      <c r="J16" s="37">
        <v>67.400000000000006</v>
      </c>
      <c r="K16" s="70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63</v>
      </c>
      <c r="B17" s="36">
        <v>34</v>
      </c>
      <c r="C17" s="36"/>
      <c r="D17" s="36">
        <v>34</v>
      </c>
      <c r="E17" s="36"/>
      <c r="F17" s="36">
        <v>3441</v>
      </c>
      <c r="G17" s="70"/>
      <c r="H17" s="36">
        <v>1936</v>
      </c>
      <c r="I17" s="36"/>
      <c r="J17" s="37">
        <v>58.1</v>
      </c>
      <c r="K17" s="70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3420.0322580645161</v>
      </c>
      <c r="G18" s="70"/>
      <c r="H18" s="36">
        <v>1920.516129032258</v>
      </c>
      <c r="I18" s="36"/>
      <c r="J18" s="37">
        <v>57.4</v>
      </c>
      <c r="K18" s="70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62</v>
      </c>
      <c r="B19" s="36">
        <v>34</v>
      </c>
      <c r="C19" s="36"/>
      <c r="D19" s="36">
        <v>34</v>
      </c>
      <c r="E19" s="36"/>
      <c r="F19" s="74">
        <v>3441</v>
      </c>
      <c r="G19" s="36"/>
      <c r="H19" s="36">
        <v>1936</v>
      </c>
      <c r="I19" s="36"/>
      <c r="J19" s="37">
        <v>51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3384.3870967741937</v>
      </c>
      <c r="G20" s="36"/>
      <c r="H20" s="36">
        <v>1901.8387096774193</v>
      </c>
      <c r="I20" s="36"/>
      <c r="J20" s="37">
        <v>40.9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61</v>
      </c>
      <c r="B21" s="40">
        <f>AVERAGE(B9:B20)</f>
        <v>34.5</v>
      </c>
      <c r="C21" s="42">
        <v>1</v>
      </c>
      <c r="D21" s="40">
        <f>AVERAGE(D9:D20)</f>
        <v>34.25</v>
      </c>
      <c r="E21" s="42">
        <v>1</v>
      </c>
      <c r="F21" s="40">
        <v>3425</v>
      </c>
      <c r="G21" s="42">
        <v>1</v>
      </c>
      <c r="H21" s="40">
        <f>AVERAGE(H9:H20)</f>
        <v>1929.9984767025092</v>
      </c>
      <c r="I21" s="42">
        <v>1</v>
      </c>
      <c r="J21" s="41">
        <v>50.4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  <c r="R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69</v>
      </c>
      <c r="B10" s="36">
        <v>35</v>
      </c>
      <c r="C10" s="36"/>
      <c r="D10" s="36">
        <v>35</v>
      </c>
      <c r="E10" s="36"/>
      <c r="F10" s="36">
        <v>3432</v>
      </c>
      <c r="G10" s="70"/>
      <c r="H10" s="36">
        <v>1961</v>
      </c>
      <c r="I10" s="36"/>
      <c r="J10" s="37">
        <v>32.200000000000003</v>
      </c>
      <c r="K10" s="70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35</v>
      </c>
      <c r="E11" s="36"/>
      <c r="F11" s="36">
        <v>3517</v>
      </c>
      <c r="G11" s="70"/>
      <c r="H11" s="36">
        <v>2003</v>
      </c>
      <c r="I11" s="36"/>
      <c r="J11" s="37">
        <v>40.799999999999997</v>
      </c>
      <c r="K11" s="70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3517</v>
      </c>
      <c r="G12" s="70"/>
      <c r="H12" s="36">
        <v>2003</v>
      </c>
      <c r="I12" s="36"/>
      <c r="J12" s="37">
        <v>42</v>
      </c>
      <c r="K12" s="70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70"/>
      <c r="H13" s="36">
        <v>2003</v>
      </c>
      <c r="I13" s="36"/>
      <c r="J13" s="37">
        <v>42.9</v>
      </c>
      <c r="K13" s="70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66</v>
      </c>
      <c r="B14" s="36">
        <v>35</v>
      </c>
      <c r="C14" s="36"/>
      <c r="D14" s="36">
        <v>35</v>
      </c>
      <c r="E14" s="36"/>
      <c r="F14" s="36">
        <v>3517</v>
      </c>
      <c r="G14" s="70"/>
      <c r="H14" s="36">
        <v>2003</v>
      </c>
      <c r="I14" s="36"/>
      <c r="J14" s="37">
        <v>53.6</v>
      </c>
      <c r="K14" s="70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65</v>
      </c>
      <c r="B15" s="36">
        <v>35</v>
      </c>
      <c r="C15" s="36"/>
      <c r="D15" s="36">
        <v>35</v>
      </c>
      <c r="E15" s="36"/>
      <c r="F15" s="36">
        <v>3517</v>
      </c>
      <c r="G15" s="70"/>
      <c r="H15" s="36">
        <v>2003</v>
      </c>
      <c r="I15" s="36"/>
      <c r="J15" s="37">
        <v>47</v>
      </c>
      <c r="K15" s="70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64</v>
      </c>
      <c r="B16" s="36">
        <v>35</v>
      </c>
      <c r="C16" s="36"/>
      <c r="D16" s="36">
        <v>35</v>
      </c>
      <c r="E16" s="36"/>
      <c r="F16" s="36">
        <v>3529</v>
      </c>
      <c r="G16" s="70"/>
      <c r="H16" s="36">
        <v>2023</v>
      </c>
      <c r="I16" s="36"/>
      <c r="J16" s="37">
        <v>53.7</v>
      </c>
      <c r="K16" s="70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63</v>
      </c>
      <c r="B17" s="36">
        <v>35</v>
      </c>
      <c r="C17" s="36"/>
      <c r="D17" s="36">
        <v>35</v>
      </c>
      <c r="E17" s="36"/>
      <c r="F17" s="36">
        <v>3529</v>
      </c>
      <c r="G17" s="70"/>
      <c r="H17" s="36">
        <v>2020</v>
      </c>
      <c r="I17" s="36"/>
      <c r="J17" s="37">
        <v>52.7</v>
      </c>
      <c r="K17" s="70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70"/>
      <c r="H18" s="36">
        <v>2022</v>
      </c>
      <c r="I18" s="36"/>
      <c r="J18" s="37">
        <v>44.9</v>
      </c>
      <c r="K18" s="70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62</v>
      </c>
      <c r="B19" s="36">
        <v>35</v>
      </c>
      <c r="C19" s="36"/>
      <c r="D19" s="36">
        <v>35</v>
      </c>
      <c r="E19" s="36"/>
      <c r="F19" s="74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61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11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2024-03-07T08:18:58Z</cp:lastPrinted>
  <dcterms:created xsi:type="dcterms:W3CDTF">2021-01-07T07:09:33Z</dcterms:created>
  <dcterms:modified xsi:type="dcterms:W3CDTF">2025-03-11T05:59:58Z</dcterms:modified>
</cp:coreProperties>
</file>