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0\Aktuell\"/>
    </mc:Choice>
  </mc:AlternateContent>
  <xr:revisionPtr revIDLastSave="0" documentId="13_ncr:1_{AA067486-3339-4C73-8FF1-1B14D3944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8" r:id="rId1"/>
    <sheet name="2023" sheetId="37" r:id="rId2"/>
    <sheet name="2022" sheetId="20" r:id="rId3"/>
    <sheet name="2021" sheetId="13" r:id="rId4"/>
    <sheet name="2020" sheetId="18" r:id="rId5"/>
    <sheet name="2019" sheetId="19" r:id="rId6"/>
    <sheet name="2018" sheetId="21" r:id="rId7"/>
    <sheet name="2017" sheetId="22" r:id="rId8"/>
    <sheet name="2016" sheetId="23" r:id="rId9"/>
    <sheet name="2015" sheetId="24" r:id="rId10"/>
    <sheet name="2014" sheetId="25" r:id="rId11"/>
    <sheet name="2013" sheetId="26" r:id="rId12"/>
    <sheet name="2012" sheetId="27" r:id="rId13"/>
    <sheet name="2011" sheetId="28" r:id="rId14"/>
    <sheet name="2010" sheetId="29" r:id="rId15"/>
    <sheet name="2009" sheetId="30" r:id="rId16"/>
    <sheet name="2008" sheetId="31" r:id="rId17"/>
    <sheet name="2007" sheetId="32" r:id="rId18"/>
    <sheet name="2006" sheetId="33" r:id="rId19"/>
    <sheet name="2005" sheetId="34" r:id="rId20"/>
    <sheet name="2004" sheetId="35" r:id="rId21"/>
  </sheets>
  <definedNames>
    <definedName name="_xlnm.Print_Titles" localSheetId="2">'2022'!$1:$8</definedName>
    <definedName name="_xlnm.Print_Titles" localSheetId="1">'2023'!$1:$8</definedName>
    <definedName name="_xlnm.Print_Titles" localSheetId="0">'2024'!$1:$8</definedName>
    <definedName name="Print_Titles" localSheetId="5">'2019'!$1:$8</definedName>
    <definedName name="Print_Titles" localSheetId="4">'2020'!$1:$8</definedName>
    <definedName name="Print_Titles" localSheetId="3">'2021'!$1:$8</definedName>
    <definedName name="Print_Titles" localSheetId="2">'2022'!$1:$8</definedName>
    <definedName name="Print_Titles" localSheetId="1">'2023'!$1:$8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38" l="1"/>
  <c r="T45" i="38"/>
  <c r="T44" i="38"/>
  <c r="T43" i="38"/>
  <c r="T42" i="38"/>
  <c r="T40" i="38"/>
  <c r="T32" i="38"/>
  <c r="T31" i="38"/>
  <c r="T30" i="38"/>
  <c r="T29" i="38"/>
  <c r="T28" i="38"/>
  <c r="T27" i="38"/>
  <c r="T26" i="38"/>
  <c r="T25" i="38"/>
  <c r="T24" i="38"/>
  <c r="T23" i="38"/>
  <c r="T22" i="38"/>
  <c r="T21" i="38"/>
  <c r="T20" i="38"/>
  <c r="T19" i="38"/>
  <c r="T18" i="38"/>
  <c r="T17" i="38"/>
  <c r="T16" i="38"/>
  <c r="T15" i="38"/>
  <c r="T14" i="38"/>
  <c r="T13" i="38"/>
  <c r="T12" i="38"/>
  <c r="T11" i="38"/>
  <c r="T10" i="38"/>
  <c r="T9" i="38"/>
  <c r="S9" i="38"/>
  <c r="S47" i="38"/>
  <c r="S45" i="38"/>
  <c r="S44" i="38"/>
  <c r="S43" i="38"/>
  <c r="S42" i="38"/>
  <c r="S40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N12" i="38"/>
  <c r="N9" i="38"/>
  <c r="M12" i="38"/>
  <c r="M9" i="38"/>
  <c r="L12" i="38" l="1"/>
  <c r="L9" i="38"/>
  <c r="K12" i="38"/>
  <c r="K9" i="38"/>
  <c r="J12" i="38"/>
  <c r="J9" i="38"/>
  <c r="I12" i="38"/>
  <c r="I9" i="38"/>
  <c r="D32" i="38"/>
  <c r="H12" i="38"/>
  <c r="H9" i="38"/>
  <c r="G12" i="38"/>
  <c r="G9" i="38"/>
  <c r="D30" i="37"/>
  <c r="D27" i="37"/>
  <c r="D21" i="37"/>
  <c r="D15" i="37"/>
  <c r="D27" i="38"/>
  <c r="D21" i="38"/>
  <c r="D15" i="38"/>
  <c r="D30" i="38"/>
  <c r="D24" i="38" l="1"/>
  <c r="D19" i="38"/>
  <c r="D41" i="38"/>
  <c r="D40" i="38"/>
  <c r="D47" i="38"/>
  <c r="D45" i="38"/>
  <c r="D44" i="38"/>
  <c r="D43" i="38"/>
  <c r="D42" i="38"/>
  <c r="D31" i="38"/>
  <c r="D29" i="38"/>
  <c r="D28" i="38"/>
  <c r="D26" i="38"/>
  <c r="D25" i="38"/>
  <c r="D23" i="38"/>
  <c r="D22" i="38"/>
  <c r="D20" i="38"/>
  <c r="D18" i="38"/>
  <c r="D17" i="38"/>
  <c r="D16" i="38"/>
  <c r="D14" i="38"/>
  <c r="D13" i="38"/>
  <c r="F12" i="38"/>
  <c r="D11" i="38"/>
  <c r="D10" i="38"/>
  <c r="F9" i="38"/>
  <c r="D9" i="38" l="1"/>
  <c r="D12" i="38"/>
  <c r="S47" i="37" l="1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1" i="37"/>
  <c r="S10" i="37"/>
  <c r="D32" i="37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S9" i="37" l="1"/>
  <c r="D9" i="37"/>
  <c r="S12" i="37"/>
  <c r="D12" i="37"/>
  <c r="D22" i="20" l="1"/>
  <c r="D18" i="20"/>
  <c r="S43" i="20" l="1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1" i="20"/>
  <c r="S10" i="20"/>
  <c r="Q12" i="20" l="1"/>
  <c r="S12" i="20" s="1"/>
  <c r="Q9" i="20"/>
  <c r="S9" i="20" s="1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S41" i="13"/>
  <c r="S39" i="13"/>
  <c r="S38" i="13"/>
  <c r="S37" i="13"/>
  <c r="S36" i="13"/>
  <c r="S41" i="18"/>
  <c r="S39" i="18"/>
  <c r="S38" i="18"/>
  <c r="S37" i="18"/>
  <c r="S36" i="18"/>
  <c r="D12" i="20" l="1"/>
  <c r="D9" i="20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F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F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J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F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P21" i="25" s="1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33" l="1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<sst xmlns="http://schemas.openxmlformats.org/spreadsheetml/2006/main" count="1120" uniqueCount="128">
  <si>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</si>
  <si>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</si>
  <si>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</si>
  <si>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</si>
  <si>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</si>
  <si>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</si>
  <si>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</si>
  <si>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</si>
  <si>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</si>
  <si>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</si>
  <si>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</si>
  <si>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</si>
  <si>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</si>
  <si>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</si>
  <si>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</si>
  <si>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</si>
  <si>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</si>
  <si>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</si>
  <si>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</si>
  <si>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</si>
  <si>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</si>
  <si>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</si>
  <si>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</si>
  <si>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</si>
  <si>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</si>
  <si>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</si>
  <si>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</si>
  <si>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</si>
  <si>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</si>
  <si>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</si>
  <si>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</si>
  <si>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</si>
  <si>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</si>
  <si>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</si>
  <si>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</si>
  <si>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</si>
  <si>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</si>
  <si>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</si>
  <si>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</si>
  <si>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</si>
  <si>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</si>
  <si>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</si>
  <si>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</si>
  <si>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</si>
  <si>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</si>
  <si>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</si>
  <si>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</si>
  <si>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</si>
  <si>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</si>
  <si>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</si>
  <si>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</si>
  <si>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</si>
  <si>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</si>
  <si>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</si>
  <si>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</si>
  <si>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</si>
  <si>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</si>
  <si>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</si>
  <si>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t>Datenquelle: Bundesamt für Statistik, Beherbergungsstatistik HESTA (Datenstand: 24.2.2022)</t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</si>
  <si>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</si>
  <si>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</si>
  <si>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</si>
  <si>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</si>
  <si>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</si>
  <si>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</si>
  <si>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</si>
  <si>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</si>
  <si>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</si>
  <si>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</si>
  <si>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</si>
  <si>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</si>
  <si>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</si>
  <si>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</si>
  <si>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</si>
  <si>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</si>
  <si>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</si>
  <si>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</si>
  <si>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</si>
  <si>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</si>
  <si>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</si>
  <si>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</si>
  <si>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</si>
  <si>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</si>
  <si>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</si>
  <si>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</si>
  <si>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</si>
  <si>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Datenquelle: Bundesamt für Statistik, Beherbergungsstatistik HESTA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</si>
  <si>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</si>
  <si>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</si>
  <si>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</si>
  <si>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</si>
  <si>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</si>
  <si>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</si>
  <si>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</si>
  <si>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</si>
  <si>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</si>
  <si>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</si>
  <si>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</si>
  <si>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</si>
  <si>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</si>
  <si>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</si>
  <si>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</si>
  <si>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</si>
  <si>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</si>
  <si>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t>Datenquelle: Bundesamt für Statistik, Beherbergungsstatistik HESTA (Datenstand: 27.2.2020)</t>
  </si>
  <si>
    <t>Datenquelle: Bundesamt für Statistik, Beherbergungsstatistik HESTA (Datenstand: 19.2.2021)</t>
  </si>
  <si>
    <t>Datenquelle: Bundesamt für Statistik, Beherbergungsstatistik HESTA (Datenstand: 23.2.2023)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</si>
  <si>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</si>
  <si>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</si>
  <si>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</si>
  <si>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</si>
  <si>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</si>
  <si>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</si>
  <si>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</si>
  <si>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</si>
  <si>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</si>
  <si>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Datenquelle: Bundesamt für Statistik, Beherbergungsstatistik HESTA (Datenstand: 22.2.2024)</t>
  </si>
  <si>
    <t>Hotels und Hostels, provisorische Zahlen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</si>
  <si>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</si>
  <si>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</si>
  <si>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</si>
  <si>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</si>
  <si>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</si>
  <si>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</si>
  <si>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</si>
  <si>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4.11.2024)</t>
  </si>
  <si>
    <t>Aug 2024/</t>
  </si>
  <si>
    <t>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</si>
</sst>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167" fontId="12" fillId="0" borderId="0" xfId="4" applyNumberFormat="1" applyFont="1" applyAlignment="1">
      <alignment horizontal="right"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2" xfId="0" quotePrefix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3" xfId="0" quotePrefix="1" applyFont="1" applyBorder="1" applyAlignment="1">
      <alignment horizontal="right"/>
    </xf>
    <xf numFmtId="0" fontId="1" fillId="0" borderId="3" xfId="0" quotePrefix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2D8DAD-6A06-4E21-89FD-29B855B9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5B76-39B7-4CA3-B299-8C788D4E6FEE}">
  <dimension ref="A1:T55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20" width="9.28515625" style="1" customWidth="1"/>
    <col min="21" max="16384" width="11.42578125" style="1"/>
  </cols>
  <sheetData>
    <row r="1" spans="1:20" ht="84.95" customHeight="1" x14ac:dyDescent="0.2"/>
    <row r="2" spans="1:20" ht="30.95" customHeight="1" x14ac:dyDescent="0.2"/>
    <row r="3" spans="1:20" s="2" customFormat="1" ht="15.75" x14ac:dyDescent="0.25">
      <c r="A3" s="4" t="s">
        <v>124</v>
      </c>
      <c r="B3" s="4"/>
      <c r="C3" s="4"/>
    </row>
    <row r="4" spans="1:20" s="3" customFormat="1" ht="15.75" x14ac:dyDescent="0.25">
      <c r="A4" s="5" t="s">
        <v>29</v>
      </c>
      <c r="B4" s="5"/>
      <c r="C4" s="5"/>
    </row>
    <row r="5" spans="1:20" ht="11.25" customHeight="1" x14ac:dyDescent="0.2">
      <c r="S5" s="94"/>
      <c r="T5" s="16" t="s">
        <v>56</v>
      </c>
    </row>
    <row r="6" spans="1:20" s="94" customFormat="1" ht="11.25" customHeight="1" x14ac:dyDescent="0.2">
      <c r="A6" s="95"/>
      <c r="B6" s="95"/>
      <c r="C6" s="95"/>
      <c r="D6" s="96" t="s">
        <v>52</v>
      </c>
      <c r="E6" s="95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 t="s">
        <v>14</v>
      </c>
      <c r="R6" s="95"/>
      <c r="S6" s="104" t="s">
        <v>1</v>
      </c>
      <c r="T6" s="104"/>
    </row>
    <row r="7" spans="1:20" s="94" customFormat="1" ht="11.25" customHeight="1" x14ac:dyDescent="0.2">
      <c r="D7" s="98" t="s">
        <v>123</v>
      </c>
      <c r="F7" s="97" t="s">
        <v>2</v>
      </c>
      <c r="G7" s="97" t="s">
        <v>3</v>
      </c>
      <c r="H7" s="97" t="s">
        <v>4</v>
      </c>
      <c r="I7" s="97" t="s">
        <v>5</v>
      </c>
      <c r="J7" s="97" t="s">
        <v>6</v>
      </c>
      <c r="K7" s="97" t="s">
        <v>7</v>
      </c>
      <c r="L7" s="97" t="s">
        <v>8</v>
      </c>
      <c r="M7" s="97" t="s">
        <v>9</v>
      </c>
      <c r="N7" s="97" t="s">
        <v>10</v>
      </c>
      <c r="O7" s="97" t="s">
        <v>11</v>
      </c>
      <c r="P7" s="97" t="s">
        <v>12</v>
      </c>
      <c r="Q7" s="97" t="s">
        <v>13</v>
      </c>
      <c r="S7" s="99" t="s">
        <v>126</v>
      </c>
      <c r="T7" s="99" t="s">
        <v>10</v>
      </c>
    </row>
    <row r="8" spans="1:20" s="94" customFormat="1" ht="11.25" customHeight="1" x14ac:dyDescent="0.2">
      <c r="A8" s="100"/>
      <c r="B8" s="100"/>
      <c r="C8" s="100"/>
      <c r="D8" s="10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0"/>
      <c r="S8" s="102" t="s">
        <v>127</v>
      </c>
      <c r="T8" s="103" t="s">
        <v>118</v>
      </c>
    </row>
    <row r="9" spans="1:20" ht="11.25" customHeight="1" x14ac:dyDescent="0.2">
      <c r="A9" s="21" t="s">
        <v>16</v>
      </c>
      <c r="B9" s="22"/>
      <c r="C9" s="22"/>
      <c r="D9" s="24">
        <f>SUM(F9:Q9)</f>
        <v>467335</v>
      </c>
      <c r="E9" s="24"/>
      <c r="F9" s="24">
        <f t="shared" ref="F9" si="0">SUM(F10:F11)</f>
        <v>33320</v>
      </c>
      <c r="G9" s="24">
        <f t="shared" ref="G9:N9" si="1">SUM(G10:G11)</f>
        <v>34279</v>
      </c>
      <c r="H9" s="24">
        <f t="shared" si="1"/>
        <v>42083</v>
      </c>
      <c r="I9" s="24">
        <f t="shared" si="1"/>
        <v>44775</v>
      </c>
      <c r="J9" s="24">
        <f t="shared" si="1"/>
        <v>59756</v>
      </c>
      <c r="K9" s="24">
        <f t="shared" si="1"/>
        <v>63940</v>
      </c>
      <c r="L9" s="24">
        <f t="shared" si="1"/>
        <v>64409</v>
      </c>
      <c r="M9" s="24">
        <f t="shared" si="1"/>
        <v>66030</v>
      </c>
      <c r="N9" s="24">
        <f t="shared" si="1"/>
        <v>58743</v>
      </c>
      <c r="O9" s="24"/>
      <c r="P9" s="24"/>
      <c r="Q9" s="24" t="s">
        <v>100</v>
      </c>
      <c r="R9" s="25"/>
      <c r="S9" s="26">
        <f>100*(N9-M9)/M9</f>
        <v>-11.035892776010904</v>
      </c>
      <c r="T9" s="26">
        <f>100*(N9-'2023'!N9)/'2023'!N9</f>
        <v>-0.25977995110024449</v>
      </c>
    </row>
    <row r="10" spans="1:20" ht="11.25" customHeight="1" x14ac:dyDescent="0.2">
      <c r="B10" s="17" t="s">
        <v>17</v>
      </c>
      <c r="D10" s="27">
        <f t="shared" ref="D10:D28" si="2">SUM(F10:Q10)</f>
        <v>220265</v>
      </c>
      <c r="E10" s="27"/>
      <c r="F10" s="27">
        <v>19218</v>
      </c>
      <c r="G10" s="27">
        <v>19232</v>
      </c>
      <c r="H10" s="27">
        <v>23508</v>
      </c>
      <c r="I10" s="27">
        <v>22128</v>
      </c>
      <c r="J10" s="27">
        <v>28762</v>
      </c>
      <c r="K10" s="27">
        <v>30376</v>
      </c>
      <c r="L10" s="27">
        <v>24609</v>
      </c>
      <c r="M10" s="27">
        <v>25700</v>
      </c>
      <c r="N10" s="27">
        <v>26732</v>
      </c>
      <c r="O10" s="27"/>
      <c r="P10" s="27"/>
      <c r="Q10" s="27" t="s">
        <v>100</v>
      </c>
      <c r="R10" s="28"/>
      <c r="S10" s="29">
        <f t="shared" ref="S10:S32" si="3">100*(N10-M10)/M10</f>
        <v>4.0155642023346303</v>
      </c>
      <c r="T10" s="29">
        <f>100*(N10-'2023'!N10)/'2023'!N10</f>
        <v>-11.50395603668024</v>
      </c>
    </row>
    <row r="11" spans="1:20" ht="11.25" customHeight="1" x14ac:dyDescent="0.2">
      <c r="B11" s="17" t="s">
        <v>18</v>
      </c>
      <c r="D11" s="27">
        <f t="shared" si="2"/>
        <v>247070</v>
      </c>
      <c r="E11" s="27"/>
      <c r="F11" s="27">
        <v>14102</v>
      </c>
      <c r="G11" s="27">
        <v>15047</v>
      </c>
      <c r="H11" s="27">
        <v>18575</v>
      </c>
      <c r="I11" s="27">
        <v>22647</v>
      </c>
      <c r="J11" s="27">
        <v>30994</v>
      </c>
      <c r="K11" s="27">
        <v>33564</v>
      </c>
      <c r="L11" s="27">
        <v>39800</v>
      </c>
      <c r="M11" s="27">
        <v>40330</v>
      </c>
      <c r="N11" s="27">
        <v>32011</v>
      </c>
      <c r="O11" s="27"/>
      <c r="P11" s="27"/>
      <c r="Q11" s="27" t="s">
        <v>100</v>
      </c>
      <c r="R11" s="28"/>
      <c r="S11" s="29">
        <f t="shared" si="3"/>
        <v>-20.627324572278702</v>
      </c>
      <c r="T11" s="29">
        <f>100*(N11-'2023'!N11)/'2023'!N11</f>
        <v>11.579350970755343</v>
      </c>
    </row>
    <row r="12" spans="1:20" ht="11.25" customHeight="1" x14ac:dyDescent="0.2">
      <c r="A12" s="18" t="s">
        <v>19</v>
      </c>
      <c r="D12" s="27">
        <f t="shared" si="2"/>
        <v>816116</v>
      </c>
      <c r="E12" s="27"/>
      <c r="F12" s="27">
        <f t="shared" ref="F12" si="4">SUM(F13:F14)</f>
        <v>56009</v>
      </c>
      <c r="G12" s="27">
        <f t="shared" ref="G12:N12" si="5">SUM(G13:G14)</f>
        <v>58592</v>
      </c>
      <c r="H12" s="27">
        <f t="shared" si="5"/>
        <v>72663</v>
      </c>
      <c r="I12" s="27">
        <f t="shared" si="5"/>
        <v>77997</v>
      </c>
      <c r="J12" s="27">
        <f t="shared" si="5"/>
        <v>102710</v>
      </c>
      <c r="K12" s="27">
        <f t="shared" si="5"/>
        <v>109803</v>
      </c>
      <c r="L12" s="27">
        <f t="shared" si="5"/>
        <v>117776</v>
      </c>
      <c r="M12" s="27">
        <f t="shared" si="5"/>
        <v>118264</v>
      </c>
      <c r="N12" s="27">
        <f t="shared" si="5"/>
        <v>102302</v>
      </c>
      <c r="O12" s="27"/>
      <c r="P12" s="27"/>
      <c r="Q12" s="27" t="s">
        <v>100</v>
      </c>
      <c r="R12" s="28"/>
      <c r="S12" s="29">
        <f t="shared" si="3"/>
        <v>-13.496922140296286</v>
      </c>
      <c r="T12" s="29">
        <f>100*(N12-'2023'!N12)/'2023'!N12</f>
        <v>1.659511884887511</v>
      </c>
    </row>
    <row r="13" spans="1:20" ht="11.25" customHeight="1" x14ac:dyDescent="0.2">
      <c r="B13" s="17" t="s">
        <v>17</v>
      </c>
      <c r="D13" s="27">
        <f t="shared" si="2"/>
        <v>343858</v>
      </c>
      <c r="E13" s="27"/>
      <c r="F13" s="27">
        <v>28280</v>
      </c>
      <c r="G13" s="27">
        <v>29650</v>
      </c>
      <c r="H13" s="27">
        <v>35913</v>
      </c>
      <c r="I13" s="27">
        <v>34480</v>
      </c>
      <c r="J13" s="27">
        <v>44646</v>
      </c>
      <c r="K13" s="27">
        <v>46628</v>
      </c>
      <c r="L13" s="27">
        <v>41510</v>
      </c>
      <c r="M13" s="27">
        <v>40798</v>
      </c>
      <c r="N13" s="27">
        <v>41953</v>
      </c>
      <c r="O13" s="27"/>
      <c r="P13" s="27"/>
      <c r="Q13" s="27" t="s">
        <v>100</v>
      </c>
      <c r="R13" s="28"/>
      <c r="S13" s="29">
        <f t="shared" si="3"/>
        <v>2.8310211284866904</v>
      </c>
      <c r="T13" s="29">
        <f>100*(N13-'2023'!N13)/'2023'!N13</f>
        <v>-9.0942578548212349</v>
      </c>
    </row>
    <row r="14" spans="1:20" ht="11.25" customHeight="1" x14ac:dyDescent="0.2">
      <c r="B14" s="17" t="s">
        <v>18</v>
      </c>
      <c r="D14" s="27">
        <f t="shared" si="2"/>
        <v>472258</v>
      </c>
      <c r="E14" s="27"/>
      <c r="F14" s="27">
        <v>27729</v>
      </c>
      <c r="G14" s="27">
        <v>28942</v>
      </c>
      <c r="H14" s="27">
        <v>36750</v>
      </c>
      <c r="I14" s="27">
        <v>43517</v>
      </c>
      <c r="J14" s="27">
        <v>58064</v>
      </c>
      <c r="K14" s="27">
        <v>63175</v>
      </c>
      <c r="L14" s="27">
        <v>76266</v>
      </c>
      <c r="M14" s="27">
        <v>77466</v>
      </c>
      <c r="N14" s="27">
        <v>60349</v>
      </c>
      <c r="O14" s="27"/>
      <c r="P14" s="27"/>
      <c r="Q14" s="27" t="s">
        <v>100</v>
      </c>
      <c r="R14" s="28"/>
      <c r="S14" s="29">
        <f t="shared" si="3"/>
        <v>-22.096145405726382</v>
      </c>
      <c r="T14" s="29">
        <f>100*(N14-'2023'!N14)/'2023'!N14</f>
        <v>10.768694247641422</v>
      </c>
    </row>
    <row r="15" spans="1:20" ht="11.25" customHeight="1" x14ac:dyDescent="0.2">
      <c r="B15" s="17" t="s">
        <v>37</v>
      </c>
      <c r="C15" s="17" t="s">
        <v>120</v>
      </c>
      <c r="D15" s="27">
        <f t="shared" si="2"/>
        <v>5063</v>
      </c>
      <c r="F15" s="1">
        <v>362</v>
      </c>
      <c r="G15" s="1">
        <v>446</v>
      </c>
      <c r="H15" s="1">
        <v>508</v>
      </c>
      <c r="I15" s="1">
        <v>446</v>
      </c>
      <c r="J15" s="1">
        <v>495</v>
      </c>
      <c r="K15" s="1">
        <v>500</v>
      </c>
      <c r="L15" s="1">
        <v>887</v>
      </c>
      <c r="M15" s="1">
        <v>902</v>
      </c>
      <c r="N15" s="1">
        <v>517</v>
      </c>
      <c r="S15" s="29">
        <f t="shared" si="3"/>
        <v>-42.68292682926829</v>
      </c>
      <c r="T15" s="29">
        <f>100*(N15-'2023'!N15)/'2023'!N15</f>
        <v>0</v>
      </c>
    </row>
    <row r="16" spans="1:20" ht="11.25" customHeight="1" x14ac:dyDescent="0.2">
      <c r="C16" s="17" t="s">
        <v>20</v>
      </c>
      <c r="D16" s="27">
        <f>SUM(F16:Q16)</f>
        <v>75863</v>
      </c>
      <c r="E16" s="27"/>
      <c r="F16" s="27">
        <v>5717</v>
      </c>
      <c r="G16" s="27">
        <v>6304</v>
      </c>
      <c r="H16" s="27">
        <v>7885</v>
      </c>
      <c r="I16" s="27">
        <v>6967</v>
      </c>
      <c r="J16" s="27">
        <v>9676</v>
      </c>
      <c r="K16" s="27">
        <v>8749</v>
      </c>
      <c r="L16" s="27">
        <v>9670</v>
      </c>
      <c r="M16" s="27">
        <v>11209</v>
      </c>
      <c r="N16" s="27">
        <v>9686</v>
      </c>
      <c r="O16" s="27"/>
      <c r="P16" s="27"/>
      <c r="Q16" s="27" t="s">
        <v>100</v>
      </c>
      <c r="R16" s="28"/>
      <c r="S16" s="29">
        <f t="shared" si="3"/>
        <v>-13.587295922919083</v>
      </c>
      <c r="T16" s="29">
        <f>100*(N16-'2023'!N16)/'2023'!N16</f>
        <v>-2.5945293644408687</v>
      </c>
    </row>
    <row r="17" spans="1:20" ht="11.25" customHeight="1" x14ac:dyDescent="0.2">
      <c r="C17" s="17" t="s">
        <v>21</v>
      </c>
      <c r="D17" s="27">
        <f t="shared" si="2"/>
        <v>24437</v>
      </c>
      <c r="E17" s="27"/>
      <c r="F17" s="27">
        <v>1575</v>
      </c>
      <c r="G17" s="27">
        <v>2013</v>
      </c>
      <c r="H17" s="27">
        <v>2145</v>
      </c>
      <c r="I17" s="27">
        <v>2457</v>
      </c>
      <c r="J17" s="27">
        <v>3621</v>
      </c>
      <c r="K17" s="27">
        <v>2018</v>
      </c>
      <c r="L17" s="27">
        <v>3464</v>
      </c>
      <c r="M17" s="27">
        <v>5124</v>
      </c>
      <c r="N17" s="27">
        <v>2020</v>
      </c>
      <c r="O17" s="27"/>
      <c r="P17" s="27"/>
      <c r="Q17" s="27" t="s">
        <v>100</v>
      </c>
      <c r="R17" s="28"/>
      <c r="S17" s="29">
        <f t="shared" si="3"/>
        <v>-60.577673692427794</v>
      </c>
      <c r="T17" s="29">
        <f>100*(N17-'2023'!N17)/'2023'!N17</f>
        <v>-1.1257953989231522</v>
      </c>
    </row>
    <row r="18" spans="1:20" ht="11.25" customHeight="1" x14ac:dyDescent="0.2">
      <c r="C18" s="17" t="s">
        <v>22</v>
      </c>
      <c r="D18" s="27">
        <f t="shared" si="2"/>
        <v>18547</v>
      </c>
      <c r="E18" s="27"/>
      <c r="F18" s="27">
        <v>2217</v>
      </c>
      <c r="G18" s="27">
        <v>1708</v>
      </c>
      <c r="H18" s="27">
        <v>2080</v>
      </c>
      <c r="I18" s="27">
        <v>2571</v>
      </c>
      <c r="J18" s="27">
        <v>1705</v>
      </c>
      <c r="K18" s="27">
        <v>1637</v>
      </c>
      <c r="L18" s="27">
        <v>1886</v>
      </c>
      <c r="M18" s="27">
        <v>3280</v>
      </c>
      <c r="N18" s="27">
        <v>1463</v>
      </c>
      <c r="O18" s="27"/>
      <c r="P18" s="27"/>
      <c r="Q18" s="27" t="s">
        <v>100</v>
      </c>
      <c r="R18" s="28"/>
      <c r="S18" s="29">
        <f t="shared" si="3"/>
        <v>-55.396341463414636</v>
      </c>
      <c r="T18" s="29">
        <f>100*(N18-'2023'!N18)/'2023'!N18</f>
        <v>-24.236147074054895</v>
      </c>
    </row>
    <row r="19" spans="1:20" ht="11.25" customHeight="1" x14ac:dyDescent="0.2">
      <c r="C19" s="17" t="s">
        <v>114</v>
      </c>
      <c r="D19" s="27">
        <f t="shared" si="2"/>
        <v>14788</v>
      </c>
      <c r="E19" s="27"/>
      <c r="F19" s="27">
        <v>971</v>
      </c>
      <c r="G19" s="27">
        <v>1089</v>
      </c>
      <c r="H19" s="27">
        <v>1569</v>
      </c>
      <c r="I19" s="27">
        <v>1152</v>
      </c>
      <c r="J19" s="27">
        <v>1649</v>
      </c>
      <c r="K19" s="27">
        <v>1558</v>
      </c>
      <c r="L19" s="27">
        <v>2754</v>
      </c>
      <c r="M19" s="27">
        <v>2487</v>
      </c>
      <c r="N19" s="27">
        <v>1559</v>
      </c>
      <c r="O19" s="27"/>
      <c r="P19" s="27"/>
      <c r="Q19" s="27"/>
      <c r="R19" s="28"/>
      <c r="S19" s="29">
        <f t="shared" si="3"/>
        <v>-37.314032971451546</v>
      </c>
      <c r="T19" s="29">
        <f>100*(N19-'2023'!N19)/'2023'!N19</f>
        <v>10.176678445229681</v>
      </c>
    </row>
    <row r="20" spans="1:20" ht="11.25" customHeight="1" x14ac:dyDescent="0.2">
      <c r="C20" s="17" t="s">
        <v>23</v>
      </c>
      <c r="D20" s="27">
        <f t="shared" si="2"/>
        <v>10967</v>
      </c>
      <c r="E20" s="27"/>
      <c r="F20" s="27">
        <v>1065</v>
      </c>
      <c r="G20" s="27">
        <v>1004</v>
      </c>
      <c r="H20" s="27">
        <v>1125</v>
      </c>
      <c r="I20" s="27">
        <v>1122</v>
      </c>
      <c r="J20" s="27">
        <v>1533</v>
      </c>
      <c r="K20" s="27">
        <v>1358</v>
      </c>
      <c r="L20" s="27">
        <v>1445</v>
      </c>
      <c r="M20" s="27">
        <v>1310</v>
      </c>
      <c r="N20" s="27">
        <v>1005</v>
      </c>
      <c r="O20" s="27"/>
      <c r="P20" s="27"/>
      <c r="Q20" s="27" t="s">
        <v>100</v>
      </c>
      <c r="R20" s="28"/>
      <c r="S20" s="29">
        <f t="shared" si="3"/>
        <v>-23.282442748091604</v>
      </c>
      <c r="T20" s="29">
        <f>100*(N20-'2023'!N20)/'2023'!N20</f>
        <v>-23.863636363636363</v>
      </c>
    </row>
    <row r="21" spans="1:20" ht="11.25" customHeight="1" x14ac:dyDescent="0.2">
      <c r="C21" s="17" t="s">
        <v>121</v>
      </c>
      <c r="D21" s="27">
        <f t="shared" si="2"/>
        <v>3987</v>
      </c>
      <c r="E21" s="27"/>
      <c r="F21" s="27">
        <v>320</v>
      </c>
      <c r="G21" s="27">
        <v>358</v>
      </c>
      <c r="H21" s="27">
        <v>321</v>
      </c>
      <c r="I21" s="27">
        <v>338</v>
      </c>
      <c r="J21" s="27">
        <v>559</v>
      </c>
      <c r="K21" s="27">
        <v>472</v>
      </c>
      <c r="L21" s="27">
        <v>575</v>
      </c>
      <c r="M21" s="27">
        <v>596</v>
      </c>
      <c r="N21" s="27">
        <v>448</v>
      </c>
      <c r="O21" s="27"/>
      <c r="P21" s="27"/>
      <c r="Q21" s="27"/>
      <c r="R21" s="28"/>
      <c r="S21" s="29">
        <f t="shared" si="3"/>
        <v>-24.832214765100669</v>
      </c>
      <c r="T21" s="29">
        <f>100*(N21-'2023'!N21)/'2023'!N21</f>
        <v>-15.311909262759924</v>
      </c>
    </row>
    <row r="22" spans="1:20" ht="11.25" customHeight="1" x14ac:dyDescent="0.2">
      <c r="C22" s="17" t="s">
        <v>24</v>
      </c>
      <c r="D22" s="27">
        <f t="shared" si="2"/>
        <v>20673</v>
      </c>
      <c r="E22" s="27"/>
      <c r="F22" s="27">
        <v>750</v>
      </c>
      <c r="G22" s="27">
        <v>923</v>
      </c>
      <c r="H22" s="27">
        <v>1608</v>
      </c>
      <c r="I22" s="27">
        <v>1739</v>
      </c>
      <c r="J22" s="27">
        <v>1873</v>
      </c>
      <c r="K22" s="27">
        <v>2005</v>
      </c>
      <c r="L22" s="27">
        <v>3274</v>
      </c>
      <c r="M22" s="27">
        <v>6346</v>
      </c>
      <c r="N22" s="27">
        <v>2155</v>
      </c>
      <c r="O22" s="27"/>
      <c r="P22" s="27"/>
      <c r="Q22" s="27" t="s">
        <v>100</v>
      </c>
      <c r="R22" s="28"/>
      <c r="S22" s="29">
        <f t="shared" si="3"/>
        <v>-66.041601008509303</v>
      </c>
      <c r="T22" s="29">
        <f>100*(N22-'2023'!N22)/'2023'!N22</f>
        <v>15.487674169346196</v>
      </c>
    </row>
    <row r="23" spans="1:20" ht="11.25" customHeight="1" x14ac:dyDescent="0.2">
      <c r="C23" s="17" t="s">
        <v>40</v>
      </c>
      <c r="D23" s="27">
        <f t="shared" si="2"/>
        <v>24887</v>
      </c>
      <c r="E23" s="27"/>
      <c r="F23" s="27">
        <v>1658</v>
      </c>
      <c r="G23" s="27">
        <v>1480</v>
      </c>
      <c r="H23" s="27">
        <v>2242</v>
      </c>
      <c r="I23" s="27">
        <v>1970</v>
      </c>
      <c r="J23" s="27">
        <v>2434</v>
      </c>
      <c r="K23" s="27">
        <v>3107</v>
      </c>
      <c r="L23" s="27">
        <v>4178</v>
      </c>
      <c r="M23" s="27">
        <v>4439</v>
      </c>
      <c r="N23" s="27">
        <v>3379</v>
      </c>
      <c r="O23" s="27"/>
      <c r="P23" s="27"/>
      <c r="Q23" s="27" t="s">
        <v>100</v>
      </c>
      <c r="R23" s="28"/>
      <c r="S23" s="29">
        <f t="shared" si="3"/>
        <v>-23.879252083802658</v>
      </c>
      <c r="T23" s="29">
        <f>100*(N23-'2023'!N23)/'2023'!N23</f>
        <v>-4.7632468996617812</v>
      </c>
    </row>
    <row r="24" spans="1:20" ht="11.25" customHeight="1" x14ac:dyDescent="0.2">
      <c r="C24" s="17" t="s">
        <v>115</v>
      </c>
      <c r="D24" s="27">
        <f t="shared" si="2"/>
        <v>12137</v>
      </c>
      <c r="E24" s="27"/>
      <c r="F24" s="27">
        <v>1153</v>
      </c>
      <c r="G24" s="27">
        <v>792</v>
      </c>
      <c r="H24" s="27">
        <v>695</v>
      </c>
      <c r="I24" s="27">
        <v>1311</v>
      </c>
      <c r="J24" s="27">
        <v>1884</v>
      </c>
      <c r="K24" s="27">
        <v>1537</v>
      </c>
      <c r="L24" s="27">
        <v>1949</v>
      </c>
      <c r="M24" s="27">
        <v>1250</v>
      </c>
      <c r="N24" s="27">
        <v>1566</v>
      </c>
      <c r="O24" s="27"/>
      <c r="P24" s="27"/>
      <c r="Q24" s="27"/>
      <c r="R24" s="28"/>
      <c r="S24" s="29">
        <f t="shared" si="3"/>
        <v>25.28</v>
      </c>
      <c r="T24" s="29">
        <f>100*(N24-'2023'!N24)/'2023'!N24</f>
        <v>81.460023174971028</v>
      </c>
    </row>
    <row r="25" spans="1:20" ht="11.25" customHeight="1" x14ac:dyDescent="0.2">
      <c r="C25" s="17" t="s">
        <v>25</v>
      </c>
      <c r="D25" s="27">
        <f t="shared" si="2"/>
        <v>76002</v>
      </c>
      <c r="E25" s="27"/>
      <c r="F25" s="27">
        <v>2296</v>
      </c>
      <c r="G25" s="27">
        <v>2194</v>
      </c>
      <c r="H25" s="27">
        <v>4802</v>
      </c>
      <c r="I25" s="27">
        <v>5146</v>
      </c>
      <c r="J25" s="27">
        <v>9185</v>
      </c>
      <c r="K25" s="27">
        <v>12253</v>
      </c>
      <c r="L25" s="27">
        <v>14637</v>
      </c>
      <c r="M25" s="27">
        <v>12314</v>
      </c>
      <c r="N25" s="27">
        <v>13175</v>
      </c>
      <c r="O25" s="27"/>
      <c r="P25" s="27"/>
      <c r="Q25" s="27" t="s">
        <v>100</v>
      </c>
      <c r="R25" s="28"/>
      <c r="S25" s="29">
        <f t="shared" si="3"/>
        <v>6.9920415786909205</v>
      </c>
      <c r="T25" s="29">
        <f>100*(N25-'2023'!N25)/'2023'!N25</f>
        <v>17.581436858545292</v>
      </c>
    </row>
    <row r="26" spans="1:20" ht="11.25" customHeight="1" x14ac:dyDescent="0.2">
      <c r="C26" s="17" t="s">
        <v>26</v>
      </c>
      <c r="D26" s="27">
        <f t="shared" si="2"/>
        <v>18187</v>
      </c>
      <c r="E26" s="27"/>
      <c r="F26" s="27">
        <v>849</v>
      </c>
      <c r="G26" s="27">
        <v>746</v>
      </c>
      <c r="H26" s="27">
        <v>802</v>
      </c>
      <c r="I26" s="27">
        <v>1194</v>
      </c>
      <c r="J26" s="27">
        <v>2436</v>
      </c>
      <c r="K26" s="27">
        <v>2205</v>
      </c>
      <c r="L26" s="27">
        <v>3719</v>
      </c>
      <c r="M26" s="27">
        <v>3448</v>
      </c>
      <c r="N26" s="27">
        <v>2788</v>
      </c>
      <c r="O26" s="27"/>
      <c r="P26" s="27"/>
      <c r="Q26" s="27" t="s">
        <v>100</v>
      </c>
      <c r="R26" s="28"/>
      <c r="S26" s="29">
        <f t="shared" si="3"/>
        <v>-19.141531322505802</v>
      </c>
      <c r="T26" s="29">
        <f>100*(N26-'2023'!N26)/'2023'!N26</f>
        <v>108.37070254110613</v>
      </c>
    </row>
    <row r="27" spans="1:20" ht="11.25" customHeight="1" x14ac:dyDescent="0.2">
      <c r="C27" s="17" t="s">
        <v>122</v>
      </c>
      <c r="D27" s="27">
        <f t="shared" si="2"/>
        <v>12450</v>
      </c>
      <c r="E27" s="27"/>
      <c r="F27" s="27">
        <v>301</v>
      </c>
      <c r="G27" s="27">
        <v>374</v>
      </c>
      <c r="H27" s="27">
        <v>437</v>
      </c>
      <c r="I27" s="27">
        <v>817</v>
      </c>
      <c r="J27" s="27">
        <v>2110</v>
      </c>
      <c r="K27" s="27">
        <v>3321</v>
      </c>
      <c r="L27" s="27">
        <v>1576</v>
      </c>
      <c r="M27" s="27">
        <v>1639</v>
      </c>
      <c r="N27" s="27">
        <v>1875</v>
      </c>
      <c r="O27" s="27"/>
      <c r="P27" s="27"/>
      <c r="Q27" s="27"/>
      <c r="R27" s="28"/>
      <c r="S27" s="29">
        <f t="shared" si="3"/>
        <v>14.39902379499695</v>
      </c>
      <c r="T27" s="29">
        <f>100*(N27-'2023'!N27)/'2023'!N27</f>
        <v>57.430730478589417</v>
      </c>
    </row>
    <row r="28" spans="1:20" ht="11.25" customHeight="1" x14ac:dyDescent="0.2">
      <c r="C28" s="17" t="s">
        <v>27</v>
      </c>
      <c r="D28" s="27">
        <f t="shared" si="2"/>
        <v>8101</v>
      </c>
      <c r="E28" s="27"/>
      <c r="F28" s="27">
        <v>210</v>
      </c>
      <c r="G28" s="27">
        <v>456</v>
      </c>
      <c r="H28" s="27">
        <v>650</v>
      </c>
      <c r="I28" s="27">
        <v>643</v>
      </c>
      <c r="J28" s="27">
        <v>802</v>
      </c>
      <c r="K28" s="27">
        <v>1264</v>
      </c>
      <c r="L28" s="27">
        <v>1153</v>
      </c>
      <c r="M28" s="27">
        <v>1696</v>
      </c>
      <c r="N28" s="27">
        <v>1227</v>
      </c>
      <c r="O28" s="27"/>
      <c r="P28" s="27"/>
      <c r="Q28" s="27" t="s">
        <v>100</v>
      </c>
      <c r="R28" s="28"/>
      <c r="S28" s="29">
        <f t="shared" si="3"/>
        <v>-27.653301886792452</v>
      </c>
      <c r="T28" s="29">
        <f>100*(N28-'2023'!N28)/'2023'!N28</f>
        <v>31.370449678800856</v>
      </c>
    </row>
    <row r="29" spans="1:20" ht="11.25" customHeight="1" x14ac:dyDescent="0.2">
      <c r="C29" s="17" t="s">
        <v>28</v>
      </c>
      <c r="D29" s="27">
        <f>SUM(F29:Q29)</f>
        <v>10810</v>
      </c>
      <c r="E29" s="27"/>
      <c r="F29" s="27">
        <v>658</v>
      </c>
      <c r="G29" s="27">
        <v>589</v>
      </c>
      <c r="H29" s="27">
        <v>406</v>
      </c>
      <c r="I29" s="27">
        <v>995</v>
      </c>
      <c r="J29" s="27">
        <v>1615</v>
      </c>
      <c r="K29" s="27">
        <v>1742</v>
      </c>
      <c r="L29" s="27">
        <v>1635</v>
      </c>
      <c r="M29" s="27">
        <v>1845</v>
      </c>
      <c r="N29" s="27">
        <v>1325</v>
      </c>
      <c r="O29" s="27"/>
      <c r="P29" s="27"/>
      <c r="Q29" s="27" t="s">
        <v>100</v>
      </c>
      <c r="R29" s="28"/>
      <c r="S29" s="29">
        <f t="shared" si="3"/>
        <v>-28.184281842818429</v>
      </c>
      <c r="T29" s="29">
        <f>100*(N29-'2023'!N29)/'2023'!N29</f>
        <v>-0.60015003750937734</v>
      </c>
    </row>
    <row r="30" spans="1:20" ht="11.25" customHeight="1" x14ac:dyDescent="0.2">
      <c r="A30" s="15"/>
      <c r="B30" s="15"/>
      <c r="C30" s="15" t="s">
        <v>119</v>
      </c>
      <c r="D30" s="30">
        <f>SUM(F30:Q30)</f>
        <v>10045</v>
      </c>
      <c r="E30" s="30"/>
      <c r="F30" s="30">
        <v>818</v>
      </c>
      <c r="G30" s="30">
        <v>308</v>
      </c>
      <c r="H30" s="30">
        <v>498</v>
      </c>
      <c r="I30" s="30">
        <v>901</v>
      </c>
      <c r="J30" s="30">
        <v>1342</v>
      </c>
      <c r="K30" s="30">
        <v>1386</v>
      </c>
      <c r="L30" s="30">
        <v>1614</v>
      </c>
      <c r="M30" s="30">
        <v>1352</v>
      </c>
      <c r="N30" s="30">
        <v>1826</v>
      </c>
      <c r="O30" s="30"/>
      <c r="P30" s="30"/>
      <c r="Q30" s="30"/>
      <c r="R30" s="31"/>
      <c r="S30" s="32">
        <f t="shared" si="3"/>
        <v>35.059171597633139</v>
      </c>
      <c r="T30" s="32">
        <f>100*(N30-'2023'!N30)/'2023'!N30</f>
        <v>-5.9247810407006698</v>
      </c>
    </row>
    <row r="31" spans="1:20" ht="11.25" customHeight="1" x14ac:dyDescent="0.2">
      <c r="A31" s="21" t="s">
        <v>39</v>
      </c>
      <c r="B31" s="22"/>
      <c r="C31" s="22"/>
      <c r="D31" s="91">
        <f t="shared" ref="D31" si="6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/>
      <c r="P31" s="91"/>
      <c r="Q31" s="91" t="s">
        <v>100</v>
      </c>
      <c r="R31" s="25"/>
      <c r="S31" s="26">
        <f t="shared" si="3"/>
        <v>0</v>
      </c>
      <c r="T31" s="26">
        <f>100*(N31-'2023'!N31)/'2023'!N31</f>
        <v>0</v>
      </c>
    </row>
    <row r="32" spans="1:20" ht="11.25" customHeight="1" x14ac:dyDescent="0.2">
      <c r="A32" s="15"/>
      <c r="B32" s="15" t="s">
        <v>38</v>
      </c>
      <c r="C32" s="15" t="s">
        <v>31</v>
      </c>
      <c r="D32" s="34">
        <f>AVERAGE(F32:Q32)</f>
        <v>37.777777777777779</v>
      </c>
      <c r="E32" s="30"/>
      <c r="F32" s="34">
        <v>37</v>
      </c>
      <c r="G32" s="34">
        <v>37</v>
      </c>
      <c r="H32" s="34">
        <v>38</v>
      </c>
      <c r="I32" s="34">
        <v>38</v>
      </c>
      <c r="J32" s="34">
        <v>38</v>
      </c>
      <c r="K32" s="34">
        <v>38</v>
      </c>
      <c r="L32" s="34">
        <v>38</v>
      </c>
      <c r="M32" s="34">
        <v>38</v>
      </c>
      <c r="N32" s="34">
        <v>38</v>
      </c>
      <c r="O32" s="34"/>
      <c r="P32" s="34"/>
      <c r="Q32" s="34" t="s">
        <v>100</v>
      </c>
      <c r="R32" s="31"/>
      <c r="S32" s="32">
        <f t="shared" si="3"/>
        <v>0</v>
      </c>
      <c r="T32" s="32">
        <f>100*(N32-'2023'!N32)/'2023'!N32</f>
        <v>0</v>
      </c>
    </row>
    <row r="33" spans="1:20" ht="11.25" customHeight="1" x14ac:dyDescent="0.2">
      <c r="A33" s="21" t="s">
        <v>32</v>
      </c>
      <c r="B33" s="22"/>
      <c r="C33" s="22"/>
      <c r="D33" s="29" t="s">
        <v>101</v>
      </c>
      <c r="E33" s="29"/>
      <c r="F33" s="29" t="s">
        <v>101</v>
      </c>
      <c r="G33" s="29" t="s">
        <v>101</v>
      </c>
      <c r="H33" s="29" t="s">
        <v>101</v>
      </c>
      <c r="I33" s="29" t="s">
        <v>101</v>
      </c>
      <c r="J33" s="29" t="s">
        <v>101</v>
      </c>
      <c r="K33" s="29" t="s">
        <v>101</v>
      </c>
      <c r="L33" s="29" t="s">
        <v>101</v>
      </c>
      <c r="M33" s="29" t="s">
        <v>101</v>
      </c>
      <c r="N33" s="29" t="s">
        <v>101</v>
      </c>
      <c r="O33" s="35"/>
      <c r="P33" s="35"/>
      <c r="Q33" s="35" t="s">
        <v>100</v>
      </c>
      <c r="R33" s="25"/>
      <c r="S33" s="29" t="s">
        <v>101</v>
      </c>
      <c r="T33" s="29" t="s">
        <v>101</v>
      </c>
    </row>
    <row r="34" spans="1:20" ht="11.25" customHeight="1" x14ac:dyDescent="0.2">
      <c r="B34" s="17" t="s">
        <v>103</v>
      </c>
      <c r="D34" s="29" t="s">
        <v>101</v>
      </c>
      <c r="E34" s="29"/>
      <c r="F34" s="29" t="s">
        <v>101</v>
      </c>
      <c r="G34" s="29" t="s">
        <v>101</v>
      </c>
      <c r="H34" s="29" t="s">
        <v>101</v>
      </c>
      <c r="I34" s="29" t="s">
        <v>101</v>
      </c>
      <c r="J34" s="29" t="s">
        <v>101</v>
      </c>
      <c r="K34" s="29" t="s">
        <v>101</v>
      </c>
      <c r="L34" s="29" t="s">
        <v>101</v>
      </c>
      <c r="M34" s="29" t="s">
        <v>101</v>
      </c>
      <c r="N34" s="29" t="s">
        <v>101</v>
      </c>
      <c r="O34" s="28"/>
      <c r="P34" s="28"/>
      <c r="Q34" s="28" t="s">
        <v>100</v>
      </c>
      <c r="R34" s="28" t="s">
        <v>100</v>
      </c>
      <c r="S34" s="29" t="s">
        <v>101</v>
      </c>
      <c r="T34" s="29" t="s">
        <v>101</v>
      </c>
    </row>
    <row r="35" spans="1:20" ht="11.25" customHeight="1" x14ac:dyDescent="0.2">
      <c r="A35" s="1"/>
      <c r="B35" s="17" t="s">
        <v>37</v>
      </c>
      <c r="C35" s="17" t="s">
        <v>41</v>
      </c>
      <c r="D35" s="29" t="s">
        <v>101</v>
      </c>
      <c r="E35" s="29"/>
      <c r="F35" s="29" t="s">
        <v>101</v>
      </c>
      <c r="G35" s="29" t="s">
        <v>101</v>
      </c>
      <c r="H35" s="29" t="s">
        <v>101</v>
      </c>
      <c r="I35" s="29" t="s">
        <v>101</v>
      </c>
      <c r="J35" s="29" t="s">
        <v>101</v>
      </c>
      <c r="K35" s="29" t="s">
        <v>101</v>
      </c>
      <c r="L35" s="29" t="s">
        <v>101</v>
      </c>
      <c r="M35" s="29" t="s">
        <v>101</v>
      </c>
      <c r="N35" s="29" t="s">
        <v>101</v>
      </c>
      <c r="O35" s="28"/>
      <c r="P35" s="28"/>
      <c r="Q35" s="28" t="s">
        <v>100</v>
      </c>
      <c r="R35" s="28" t="s">
        <v>100</v>
      </c>
      <c r="S35" s="29" t="s">
        <v>101</v>
      </c>
      <c r="T35" s="29" t="s">
        <v>101</v>
      </c>
    </row>
    <row r="36" spans="1:20" ht="11.25" customHeight="1" x14ac:dyDescent="0.2">
      <c r="A36" s="1"/>
      <c r="C36" s="17" t="s">
        <v>35</v>
      </c>
      <c r="D36" s="29" t="s">
        <v>101</v>
      </c>
      <c r="E36" s="29"/>
      <c r="F36" s="29" t="s">
        <v>101</v>
      </c>
      <c r="G36" s="29" t="s">
        <v>101</v>
      </c>
      <c r="H36" s="29" t="s">
        <v>101</v>
      </c>
      <c r="I36" s="29" t="s">
        <v>101</v>
      </c>
      <c r="J36" s="29" t="s">
        <v>101</v>
      </c>
      <c r="K36" s="29" t="s">
        <v>101</v>
      </c>
      <c r="L36" s="29" t="s">
        <v>101</v>
      </c>
      <c r="M36" s="29" t="s">
        <v>101</v>
      </c>
      <c r="N36" s="29" t="s">
        <v>101</v>
      </c>
      <c r="O36" s="28"/>
      <c r="P36" s="28"/>
      <c r="Q36" s="28" t="s">
        <v>100</v>
      </c>
      <c r="R36" s="28" t="s">
        <v>100</v>
      </c>
      <c r="S36" s="29" t="s">
        <v>101</v>
      </c>
      <c r="T36" s="29" t="s">
        <v>101</v>
      </c>
    </row>
    <row r="37" spans="1:20" ht="11.25" customHeight="1" x14ac:dyDescent="0.2">
      <c r="A37" s="1"/>
      <c r="C37" s="17" t="s">
        <v>36</v>
      </c>
      <c r="D37" s="29" t="s">
        <v>101</v>
      </c>
      <c r="E37" s="29"/>
      <c r="F37" s="29" t="s">
        <v>101</v>
      </c>
      <c r="G37" s="29" t="s">
        <v>101</v>
      </c>
      <c r="H37" s="29" t="s">
        <v>101</v>
      </c>
      <c r="I37" s="29" t="s">
        <v>101</v>
      </c>
      <c r="J37" s="29" t="s">
        <v>101</v>
      </c>
      <c r="K37" s="29" t="s">
        <v>101</v>
      </c>
      <c r="L37" s="29" t="s">
        <v>101</v>
      </c>
      <c r="M37" s="29" t="s">
        <v>101</v>
      </c>
      <c r="N37" s="29" t="s">
        <v>101</v>
      </c>
      <c r="O37" s="28"/>
      <c r="P37" s="28"/>
      <c r="Q37" s="28" t="s">
        <v>100</v>
      </c>
      <c r="R37" s="28" t="s">
        <v>100</v>
      </c>
      <c r="S37" s="29" t="s">
        <v>101</v>
      </c>
      <c r="T37" s="29" t="s">
        <v>101</v>
      </c>
    </row>
    <row r="38" spans="1:20" ht="11.25" customHeight="1" x14ac:dyDescent="0.2">
      <c r="A38" s="1"/>
      <c r="C38" s="17" t="s">
        <v>46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8"/>
      <c r="O38" s="28"/>
      <c r="P38" s="28"/>
      <c r="Q38" s="28"/>
      <c r="R38" s="28"/>
      <c r="S38" s="29"/>
      <c r="T38" s="29"/>
    </row>
    <row r="39" spans="1:20" ht="11.25" customHeight="1" x14ac:dyDescent="0.2">
      <c r="A39" s="20"/>
      <c r="B39" s="15"/>
      <c r="C39" s="15" t="s">
        <v>45</v>
      </c>
      <c r="D39" s="32" t="s">
        <v>101</v>
      </c>
      <c r="E39" s="32"/>
      <c r="F39" s="32" t="s">
        <v>101</v>
      </c>
      <c r="G39" s="32" t="s">
        <v>101</v>
      </c>
      <c r="H39" s="32" t="s">
        <v>101</v>
      </c>
      <c r="I39" s="32" t="s">
        <v>101</v>
      </c>
      <c r="J39" s="32" t="s">
        <v>101</v>
      </c>
      <c r="K39" s="32" t="s">
        <v>101</v>
      </c>
      <c r="L39" s="32" t="s">
        <v>101</v>
      </c>
      <c r="M39" s="32" t="s">
        <v>101</v>
      </c>
      <c r="N39" s="32" t="s">
        <v>101</v>
      </c>
      <c r="O39" s="28"/>
      <c r="P39" s="28"/>
      <c r="Q39" s="28" t="s">
        <v>100</v>
      </c>
      <c r="R39" s="31"/>
      <c r="S39" s="32" t="s">
        <v>101</v>
      </c>
      <c r="T39" s="32" t="s">
        <v>101</v>
      </c>
    </row>
    <row r="40" spans="1:20" ht="11.25" customHeight="1" x14ac:dyDescent="0.2">
      <c r="A40" s="21" t="s">
        <v>33</v>
      </c>
      <c r="B40" s="22"/>
      <c r="C40" s="22"/>
      <c r="D40" s="35">
        <f t="shared" ref="D40:D41" si="7">AVERAGE(F40:Q40)</f>
        <v>2855.0465949820787</v>
      </c>
      <c r="E40" s="24"/>
      <c r="F40" s="24">
        <v>2836.1935483870966</v>
      </c>
      <c r="G40" s="24">
        <v>2845</v>
      </c>
      <c r="H40" s="24">
        <v>2859</v>
      </c>
      <c r="I40" s="24">
        <v>2859</v>
      </c>
      <c r="J40" s="24">
        <v>2857.2258064516127</v>
      </c>
      <c r="K40" s="24">
        <v>2859</v>
      </c>
      <c r="L40" s="24">
        <v>2861</v>
      </c>
      <c r="M40" s="24">
        <v>2861</v>
      </c>
      <c r="N40" s="24">
        <v>2858</v>
      </c>
      <c r="O40" s="24"/>
      <c r="P40" s="24"/>
      <c r="Q40" s="24" t="s">
        <v>100</v>
      </c>
      <c r="R40" s="25"/>
      <c r="S40" s="26">
        <f>100*(N40-M40)/M40</f>
        <v>-0.10485844110450891</v>
      </c>
      <c r="T40" s="26">
        <f>100*(N40-'2023'!N40)/'2023'!N40</f>
        <v>-0.17464198393293748</v>
      </c>
    </row>
    <row r="41" spans="1:20" ht="11.25" customHeight="1" x14ac:dyDescent="0.2">
      <c r="A41" s="15"/>
      <c r="B41" s="15" t="s">
        <v>34</v>
      </c>
      <c r="C41" s="15"/>
      <c r="D41" s="31">
        <f t="shared" si="7"/>
        <v>64.82426356640093</v>
      </c>
      <c r="E41" s="30"/>
      <c r="F41" s="31">
        <v>45.147972066149499</v>
      </c>
      <c r="G41" s="31">
        <v>49.9969698806133</v>
      </c>
      <c r="H41" s="31">
        <v>56.964424736824299</v>
      </c>
      <c r="I41" s="31">
        <v>60.068788620729897</v>
      </c>
      <c r="J41" s="31">
        <v>70.883103393772402</v>
      </c>
      <c r="K41" s="31">
        <v>78.97050250670398</v>
      </c>
      <c r="L41" s="31">
        <v>72.961179826588904</v>
      </c>
      <c r="M41" s="31">
        <v>73.874463023305594</v>
      </c>
      <c r="N41" s="31">
        <v>74.550968042920502</v>
      </c>
      <c r="O41" s="31"/>
      <c r="P41" s="31"/>
      <c r="Q41" s="31" t="s">
        <v>100</v>
      </c>
      <c r="R41" s="31"/>
      <c r="S41" s="32" t="s">
        <v>101</v>
      </c>
      <c r="T41" s="32" t="s">
        <v>101</v>
      </c>
    </row>
    <row r="42" spans="1:20" ht="11.25" customHeight="1" x14ac:dyDescent="0.2">
      <c r="A42" s="21" t="s">
        <v>47</v>
      </c>
      <c r="B42" s="22"/>
      <c r="C42" s="22"/>
      <c r="D42" s="25">
        <f>AVERAGE(F42:Q42)</f>
        <v>1.7395664878355523</v>
      </c>
      <c r="E42" s="24"/>
      <c r="F42" s="25">
        <v>1.6809423769507803</v>
      </c>
      <c r="G42" s="25">
        <v>1.7092680649960617</v>
      </c>
      <c r="H42" s="25">
        <v>1.7266592210631371</v>
      </c>
      <c r="I42" s="25">
        <v>1.7419765494137354</v>
      </c>
      <c r="J42" s="25">
        <v>1.718823214405248</v>
      </c>
      <c r="K42" s="25">
        <v>1.7172818267125429</v>
      </c>
      <c r="L42" s="25">
        <v>1.8285643310717445</v>
      </c>
      <c r="M42" s="25">
        <v>1.7910646675753445</v>
      </c>
      <c r="N42" s="25">
        <v>1.7415181383313756</v>
      </c>
      <c r="O42" s="25"/>
      <c r="P42" s="25"/>
      <c r="Q42" s="25" t="s">
        <v>100</v>
      </c>
      <c r="R42" s="25"/>
      <c r="S42" s="26">
        <f t="shared" ref="S42:S45" si="8">100*(N42-M42)/M42</f>
        <v>-2.7663171598958858</v>
      </c>
      <c r="T42" s="26">
        <f>100*(N42-'2023'!N42)/'2023'!N42</f>
        <v>1.9242907575768067</v>
      </c>
    </row>
    <row r="43" spans="1:20" ht="11.25" customHeight="1" x14ac:dyDescent="0.2">
      <c r="A43" s="1"/>
      <c r="B43" s="17" t="s">
        <v>37</v>
      </c>
      <c r="C43" s="17" t="s">
        <v>41</v>
      </c>
      <c r="D43" s="28">
        <f t="shared" ref="D43:D47" si="9">AVERAGE(F43:Q43)</f>
        <v>1.656497166380438</v>
      </c>
      <c r="E43" s="27"/>
      <c r="F43" s="28">
        <v>1.5806916426512969</v>
      </c>
      <c r="G43" s="28">
        <v>1.5848840538219295</v>
      </c>
      <c r="H43" s="28">
        <v>1.6309063893016345</v>
      </c>
      <c r="I43" s="28">
        <v>1.6936376210235131</v>
      </c>
      <c r="J43" s="28">
        <v>1.5681321736367608</v>
      </c>
      <c r="K43" s="28">
        <v>1.6218088986141503</v>
      </c>
      <c r="L43" s="28">
        <v>1.7835308796007485</v>
      </c>
      <c r="M43" s="28">
        <v>1.7768729067512781</v>
      </c>
      <c r="N43" s="28">
        <v>1.668009932022632</v>
      </c>
      <c r="O43" s="28"/>
      <c r="P43" s="28"/>
      <c r="Q43" s="28" t="s">
        <v>100</v>
      </c>
      <c r="R43" s="28"/>
      <c r="S43" s="29">
        <f t="shared" si="8"/>
        <v>-6.1266607372433972</v>
      </c>
      <c r="T43" s="29">
        <f>100*(N43-'2023'!N43)/'2023'!N43</f>
        <v>2.7243385209562874</v>
      </c>
    </row>
    <row r="44" spans="1:20" ht="11.25" customHeight="1" x14ac:dyDescent="0.2">
      <c r="A44" s="1"/>
      <c r="C44" s="17" t="s">
        <v>35</v>
      </c>
      <c r="D44" s="28">
        <f t="shared" si="9"/>
        <v>1.6976522619218755</v>
      </c>
      <c r="E44" s="27"/>
      <c r="F44" s="28">
        <v>1.5762286860581745</v>
      </c>
      <c r="G44" s="28">
        <v>1.7268541562966651</v>
      </c>
      <c r="H44" s="28">
        <v>1.6690154629085927</v>
      </c>
      <c r="I44" s="28">
        <v>1.7036718301778542</v>
      </c>
      <c r="J44" s="28">
        <v>1.730993735763098</v>
      </c>
      <c r="K44" s="28">
        <v>1.7033261452002875</v>
      </c>
      <c r="L44" s="28">
        <v>1.7391951301995265</v>
      </c>
      <c r="M44" s="28">
        <v>1.7035482640213659</v>
      </c>
      <c r="N44" s="28">
        <v>1.7260369466713141</v>
      </c>
      <c r="O44" s="28"/>
      <c r="P44" s="28"/>
      <c r="Q44" s="28" t="s">
        <v>100</v>
      </c>
      <c r="R44" s="28"/>
      <c r="S44" s="29">
        <f t="shared" si="8"/>
        <v>1.3201083365176753</v>
      </c>
      <c r="T44" s="29">
        <f>100*(N44-'2023'!N44)/'2023'!N44</f>
        <v>1.3356629387519663</v>
      </c>
    </row>
    <row r="45" spans="1:20" ht="11.25" customHeight="1" x14ac:dyDescent="0.2">
      <c r="A45" s="1"/>
      <c r="C45" s="17" t="s">
        <v>36</v>
      </c>
      <c r="D45" s="28">
        <f t="shared" si="9"/>
        <v>1.6956884211699959</v>
      </c>
      <c r="E45" s="27"/>
      <c r="F45" s="28">
        <v>1.5766526019690577</v>
      </c>
      <c r="G45" s="28">
        <v>1.6647138350608381</v>
      </c>
      <c r="H45" s="28">
        <v>1.7380858605750296</v>
      </c>
      <c r="I45" s="28">
        <v>1.5761531766753698</v>
      </c>
      <c r="J45" s="28">
        <v>1.844437257438551</v>
      </c>
      <c r="K45" s="28">
        <v>1.7101038715769594</v>
      </c>
      <c r="L45" s="28">
        <v>1.8325838810100312</v>
      </c>
      <c r="M45" s="28">
        <v>1.6845953002610965</v>
      </c>
      <c r="N45" s="28">
        <v>1.6338700059630291</v>
      </c>
      <c r="O45" s="28"/>
      <c r="P45" s="28"/>
      <c r="Q45" s="28" t="s">
        <v>100</v>
      </c>
      <c r="R45" s="28"/>
      <c r="S45" s="29">
        <f t="shared" si="8"/>
        <v>-3.0111264284190651</v>
      </c>
      <c r="T45" s="29">
        <f>100*(N45-'2023'!N45)/'2023'!N45</f>
        <v>-2.497836686778113</v>
      </c>
    </row>
    <row r="46" spans="1:20" ht="11.25" customHeight="1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  <c r="T46" s="29"/>
    </row>
    <row r="47" spans="1:20" ht="11.25" customHeight="1" x14ac:dyDescent="0.2">
      <c r="A47" s="20"/>
      <c r="B47" s="15"/>
      <c r="C47" s="15" t="s">
        <v>45</v>
      </c>
      <c r="D47" s="31">
        <f t="shared" si="9"/>
        <v>1.9034735645113936</v>
      </c>
      <c r="E47" s="30"/>
      <c r="F47" s="31">
        <v>1.9725599166377215</v>
      </c>
      <c r="G47" s="31">
        <v>1.8779347393553523</v>
      </c>
      <c r="H47" s="31">
        <v>1.9003279737620991</v>
      </c>
      <c r="I47" s="31">
        <v>1.8698283034566221</v>
      </c>
      <c r="J47" s="31">
        <v>1.9043413431209497</v>
      </c>
      <c r="K47" s="31">
        <v>1.8754988913525499</v>
      </c>
      <c r="L47" s="31">
        <v>1.9587824658659274</v>
      </c>
      <c r="M47" s="31">
        <v>1.8854799807042932</v>
      </c>
      <c r="N47" s="31">
        <v>1.8865084663470293</v>
      </c>
      <c r="O47" s="31"/>
      <c r="P47" s="31"/>
      <c r="Q47" s="31" t="s">
        <v>100</v>
      </c>
      <c r="R47" s="31"/>
      <c r="S47" s="32">
        <f>100*(N47-M47)/M47</f>
        <v>5.454768299114366E-2</v>
      </c>
      <c r="T47" s="32">
        <f>100*(N47-'2023'!N47)/'2023'!N47</f>
        <v>2.3331508169638058</v>
      </c>
    </row>
    <row r="48" spans="1:20" ht="11.25" customHeight="1" x14ac:dyDescent="0.2">
      <c r="A48" s="1"/>
      <c r="B48" s="1"/>
      <c r="C48" s="1"/>
      <c r="S48" s="6"/>
      <c r="T48" s="6" t="s">
        <v>0</v>
      </c>
    </row>
    <row r="49" spans="1:20" ht="11.25" customHeight="1" x14ac:dyDescent="0.2">
      <c r="A49" s="105" t="s">
        <v>117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1:20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105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1:20" ht="11.25" customHeight="1" x14ac:dyDescent="0.2">
      <c r="A52" s="105" t="s">
        <v>43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1:20" ht="11.25" customHeight="1" x14ac:dyDescent="0.2">
      <c r="T53" s="19" t="s">
        <v>125</v>
      </c>
    </row>
    <row r="54" spans="1:20" ht="11.25" customHeight="1" x14ac:dyDescent="0.2"/>
    <row r="55" spans="1:20" ht="11.25" customHeight="1" x14ac:dyDescent="0.2"/>
  </sheetData>
  <mergeCells count="4">
    <mergeCell ref="S6:T6"/>
    <mergeCell ref="A49:T49"/>
    <mergeCell ref="A51:T51"/>
    <mergeCell ref="A52:T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D7" numberStoredAsText="1"/>
    <ignoredError sqref="F12:N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108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113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100*(Q9-'2022'!Q9)/'2022'!Q9</f>
        <v>11.642845291426676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100*(Q10-'2022'!Q10)/'2022'!Q10</f>
        <v>5.1533584647018502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100*(Q11-'2022'!Q11)/'2022'!Q11</f>
        <v>19.681613159989386</v>
      </c>
    </row>
    <row r="12" spans="1:21" x14ac:dyDescent="0.2">
      <c r="A12" s="18" t="s">
        <v>19</v>
      </c>
      <c r="D12" s="27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100*(Q12-'2022'!Q12)/'2022'!Q12</f>
        <v>11.205559703635632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100*(Q13-'2022'!Q13)/'2022'!Q13</f>
        <v>7.686030345161095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100*(Q14-'2022'!Q14)/'2022'!Q14</f>
        <v>14.390831008260847</v>
      </c>
    </row>
    <row r="15" spans="1:21" x14ac:dyDescent="0.2">
      <c r="B15" s="17" t="s">
        <v>37</v>
      </c>
      <c r="C15" s="17" t="s">
        <v>120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-0.9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100*(Q16-'2022'!Q15)/'2022'!Q15</f>
        <v>18.243243243243242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100*(Q17-'2022'!Q16)/'2022'!Q16</f>
        <v>9.4463801780874945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100*(Q18-'2022'!Q17)/'2022'!Q17</f>
        <v>54.947433518862091</v>
      </c>
    </row>
    <row r="19" spans="1:20" x14ac:dyDescent="0.2">
      <c r="C19" s="17" t="s">
        <v>114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100*(Q19-'2022'!Q18)/'2022'!Q18</f>
        <v>-0.84477296726504747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100*(Q20-'2022'!Q19)/'2022'!Q19</f>
        <v>7.768361581920904</v>
      </c>
    </row>
    <row r="21" spans="1:20" x14ac:dyDescent="0.2">
      <c r="C21" s="17" t="s">
        <v>121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105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100*(Q22-'2022'!Q20)/'2022'!Q20</f>
        <v>11.797752808988765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90">
        <f>100*(Q23-'2022'!Q21)/'2022'!Q21</f>
        <v>7.6315789473684212</v>
      </c>
    </row>
    <row r="24" spans="1:20" x14ac:dyDescent="0.2">
      <c r="C24" s="17" t="s">
        <v>115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90">
        <f>100*(Q24-'2022'!Q22)/'2022'!Q22</f>
        <v>49.03846153846154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100*(Q25-'2022'!Q23)/'2022'!Q23</f>
        <v>-14.352392065344224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90">
        <f>100*(Q26-'2022'!Q24)/'2022'!Q24</f>
        <v>300</v>
      </c>
    </row>
    <row r="27" spans="1:20" x14ac:dyDescent="0.2">
      <c r="C27" s="17" t="s">
        <v>122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90">
        <v>36.4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90">
        <f>100*(Q28-'2022'!Q25)/'2022'!Q25</f>
        <v>59.512195121951223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90">
        <f>100*(Q29-'2022'!Q26)/'2022'!Q26</f>
        <v>33.866666666666667</v>
      </c>
    </row>
    <row r="30" spans="1:20" hidden="1" x14ac:dyDescent="0.2">
      <c r="A30" s="15"/>
      <c r="B30" s="15"/>
      <c r="C30" s="15" t="s">
        <v>119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2"/>
    </row>
    <row r="31" spans="1:20" x14ac:dyDescent="0.2">
      <c r="A31" s="21" t="s">
        <v>39</v>
      </c>
      <c r="B31" s="22"/>
      <c r="C31" s="22"/>
      <c r="D31" s="91">
        <f t="shared" ref="D31:D32" si="3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>
        <v>38</v>
      </c>
      <c r="P31" s="91">
        <v>38</v>
      </c>
      <c r="Q31" s="91">
        <v>38</v>
      </c>
      <c r="R31" s="25"/>
      <c r="S31" s="26">
        <f>100*(Q31-'2022'!Q27)/'2022'!Q27</f>
        <v>5.5555555555555554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93">
        <f>100*(Q32-'2022'!Q28)/'2022'!Q28</f>
        <v>11.764705882352942</v>
      </c>
    </row>
    <row r="33" spans="1:19" x14ac:dyDescent="0.2">
      <c r="A33" s="21" t="s">
        <v>32</v>
      </c>
      <c r="B33" s="22"/>
      <c r="C33" s="22"/>
      <c r="D33" s="35">
        <v>5129.2931506849318</v>
      </c>
      <c r="E33" s="24"/>
      <c r="F33" s="35">
        <v>5177.9677419354839</v>
      </c>
      <c r="G33" s="35">
        <v>5191</v>
      </c>
      <c r="H33" s="35">
        <v>5191</v>
      </c>
      <c r="I33" s="35">
        <v>5191</v>
      </c>
      <c r="J33" s="35">
        <v>5188.4193548387093</v>
      </c>
      <c r="K33" s="35">
        <v>5100</v>
      </c>
      <c r="L33" s="35">
        <v>5097.4193548387093</v>
      </c>
      <c r="M33" s="35">
        <v>5097.4193548387093</v>
      </c>
      <c r="N33" s="35">
        <v>5100</v>
      </c>
      <c r="O33" s="35">
        <v>5097.4193548387093</v>
      </c>
      <c r="P33" s="35">
        <v>5100</v>
      </c>
      <c r="Q33" s="35">
        <v>5025</v>
      </c>
      <c r="R33" s="25"/>
      <c r="S33" s="26">
        <f>100*(Q33-'2022'!Q29)/'2022'!Q29</f>
        <v>15.568662363676834</v>
      </c>
    </row>
    <row r="34" spans="1:19" x14ac:dyDescent="0.2">
      <c r="B34" s="17" t="s">
        <v>103</v>
      </c>
      <c r="D34" s="28">
        <v>55.335991180391801</v>
      </c>
      <c r="E34" s="27"/>
      <c r="F34" s="28">
        <v>33.126709320508098</v>
      </c>
      <c r="G34" s="28">
        <v>36.654099127610998</v>
      </c>
      <c r="H34" s="28">
        <v>43.024216851747099</v>
      </c>
      <c r="I34" s="28">
        <v>50.653695498619399</v>
      </c>
      <c r="J34" s="28">
        <v>60.173711926685399</v>
      </c>
      <c r="K34" s="28">
        <v>71.054248366013098</v>
      </c>
      <c r="L34" s="28">
        <v>71.546639665865101</v>
      </c>
      <c r="M34" s="28">
        <v>71.778888748259703</v>
      </c>
      <c r="N34" s="28">
        <v>65.772549019607794</v>
      </c>
      <c r="O34" s="28">
        <v>60.370206302999598</v>
      </c>
      <c r="P34" s="28">
        <v>49.6542483660131</v>
      </c>
      <c r="Q34" s="28">
        <v>49.717862301396202</v>
      </c>
      <c r="R34" s="28" t="s">
        <v>100</v>
      </c>
      <c r="S34" s="29" t="s">
        <v>101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100</v>
      </c>
      <c r="S35" s="29" t="s">
        <v>101</v>
      </c>
    </row>
    <row r="36" spans="1:19" x14ac:dyDescent="0.2">
      <c r="A36" s="1"/>
      <c r="C36" s="17" t="s">
        <v>35</v>
      </c>
      <c r="D36" s="28">
        <v>53.153246046650402</v>
      </c>
      <c r="E36" s="27"/>
      <c r="F36" s="28">
        <v>30.773022049286599</v>
      </c>
      <c r="G36" s="28">
        <v>32.592845750740501</v>
      </c>
      <c r="H36" s="28">
        <v>44.155476668210099</v>
      </c>
      <c r="I36" s="28">
        <v>47.083997873471603</v>
      </c>
      <c r="J36" s="28">
        <v>57.995060966198501</v>
      </c>
      <c r="K36" s="28">
        <v>70.850611376927205</v>
      </c>
      <c r="L36" s="28">
        <v>64.935432422698995</v>
      </c>
      <c r="M36" s="28">
        <v>58.944281524926701</v>
      </c>
      <c r="N36" s="28">
        <v>65.156831472620894</v>
      </c>
      <c r="O36" s="28">
        <v>61.115398466841597</v>
      </c>
      <c r="P36" s="28">
        <v>50.063795853269497</v>
      </c>
      <c r="Q36" s="28">
        <v>52.637786832511303</v>
      </c>
      <c r="R36" s="28" t="s">
        <v>100</v>
      </c>
      <c r="S36" s="29" t="s">
        <v>101</v>
      </c>
    </row>
    <row r="37" spans="1:19" x14ac:dyDescent="0.2">
      <c r="A37" s="1"/>
      <c r="C37" s="17" t="s">
        <v>36</v>
      </c>
      <c r="D37" s="28">
        <v>65.921072450670295</v>
      </c>
      <c r="E37" s="27"/>
      <c r="F37" s="28">
        <v>40.783410138248797</v>
      </c>
      <c r="G37" s="28">
        <v>47.762059369202198</v>
      </c>
      <c r="H37" s="28">
        <v>50.041893590280701</v>
      </c>
      <c r="I37" s="28">
        <v>51.807359307359299</v>
      </c>
      <c r="J37" s="28">
        <v>60.473397570171798</v>
      </c>
      <c r="K37" s="28">
        <v>93.041474654377893</v>
      </c>
      <c r="L37" s="28">
        <v>85.744016649323598</v>
      </c>
      <c r="M37" s="28">
        <v>98.171547495168696</v>
      </c>
      <c r="N37" s="28">
        <v>81.443932411674297</v>
      </c>
      <c r="O37" s="28">
        <v>84.346662702542005</v>
      </c>
      <c r="P37" s="28">
        <v>70.046082949308797</v>
      </c>
      <c r="Q37" s="28">
        <v>58.778058569941997</v>
      </c>
      <c r="R37" s="28" t="s">
        <v>100</v>
      </c>
      <c r="S37" s="29" t="s">
        <v>101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53.743322717085398</v>
      </c>
      <c r="E39" s="30"/>
      <c r="F39" s="28">
        <v>29.476982883436801</v>
      </c>
      <c r="G39" s="28">
        <v>36.240463036043103</v>
      </c>
      <c r="H39" s="28">
        <v>42.2483613536902</v>
      </c>
      <c r="I39" s="28">
        <v>52.302025782688801</v>
      </c>
      <c r="J39" s="28">
        <v>60.066641543862403</v>
      </c>
      <c r="K39" s="28">
        <v>68.369142623286294</v>
      </c>
      <c r="L39" s="28">
        <v>73.7658422420119</v>
      </c>
      <c r="M39" s="28">
        <v>73.164878319681094</v>
      </c>
      <c r="N39" s="28">
        <v>63.343564559034199</v>
      </c>
      <c r="O39" s="28">
        <v>57.3771792379857</v>
      </c>
      <c r="P39" s="28">
        <v>44.270513607530198</v>
      </c>
      <c r="Q39" s="28">
        <v>42.9076873592795</v>
      </c>
      <c r="R39" s="31"/>
      <c r="S39" s="32" t="s">
        <v>101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100*(Q40-'2022'!Q36)/'2022'!Q36</f>
        <v>19.182342750351278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101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100*(Q42-'2022'!Q38)/'2022'!Q38</f>
        <v>-0.39168258982434534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100*(Q43-'2022'!Q39)/'2022'!Q39</f>
        <v>-0.94532798803000873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100*(Q44-'2022'!Q40)/'2022'!Q40</f>
        <v>-6.3159611578234678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100*(Q45-'2022'!Q41)/'2022'!Q41</f>
        <v>-0.7834187508597914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100*(Q47-'2022'!Q43)/'2022'!Q43</f>
        <v>4.1540567874830092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105" t="s">
        <v>51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105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19" ht="11.25" customHeight="1" x14ac:dyDescent="0.2">
      <c r="A52" s="105" t="s">
        <v>43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19" x14ac:dyDescent="0.2">
      <c r="S53" s="19" t="s">
        <v>116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109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99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100*(Q9-'2021'!Q9)/'2021'!Q9</f>
        <v>59.740259740259738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100*(Q10-'2021'!Q10)/'2021'!Q10</f>
        <v>28.341305184452143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100*(Q11-'2021'!Q11)/'2021'!Q11</f>
        <v>129.20214059839455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100*(Q12-'2021'!Q12)/'2021'!Q12</f>
        <v>64.347744006041154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100*(Q13-'2021'!Q13)/'2021'!Q13</f>
        <v>27.029102357367734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100*(Q14-'2021'!Q14)/'2021'!Q14</f>
        <v>123.8701775872627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100*(Q15-'2021'!Q15)/'2021'!Q15</f>
        <v>91.238575480617712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100*(Q16-'2021'!Q16)/'2021'!Q16</f>
        <v>54.116945107398571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100*(Q17-'2021'!Q17)/'2021'!Q17</f>
        <v>128.22865208186309</v>
      </c>
    </row>
    <row r="18" spans="1:19" x14ac:dyDescent="0.2">
      <c r="C18" s="17" t="s">
        <v>114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104.5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100*(Q19-'2021'!Q18)/'2021'!Q18</f>
        <v>96.121883656509695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100*(Q20-'2021'!Q19)/'2021'!Q19</f>
        <v>96.902654867256643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90">
        <f>100*(Q21-'2021'!Q20)/'2021'!Q20</f>
        <v>401.31926121372032</v>
      </c>
    </row>
    <row r="22" spans="1:19" x14ac:dyDescent="0.2">
      <c r="C22" s="17" t="s">
        <v>115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90">
        <v>9.6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90">
        <f>100*(Q23-'2021'!Q21)/'2021'!Q21</f>
        <v>136.34859349145063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90">
        <f>100*(Q24-'2021'!Q22)/'2021'!Q22</f>
        <v>110.71428571428571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90">
        <f>100*(Q25-'2021'!Q23)/'2021'!Q23</f>
        <v>540.625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2">
        <f>100*(Q26-'2021'!Q24)/'2021'!Q24</f>
        <v>451.47058823529414</v>
      </c>
    </row>
    <row r="27" spans="1:19" x14ac:dyDescent="0.2">
      <c r="A27" s="21" t="s">
        <v>39</v>
      </c>
      <c r="B27" s="22"/>
      <c r="C27" s="22"/>
      <c r="D27" s="91">
        <f t="shared" ref="D27:D28" si="3">AVERAGE(F27:Q27)</f>
        <v>35.083333333333336</v>
      </c>
      <c r="E27" s="24"/>
      <c r="F27" s="91">
        <v>35</v>
      </c>
      <c r="G27" s="91">
        <v>35</v>
      </c>
      <c r="H27" s="91">
        <v>35</v>
      </c>
      <c r="I27" s="91">
        <v>35</v>
      </c>
      <c r="J27" s="91">
        <v>35</v>
      </c>
      <c r="K27" s="91">
        <v>35</v>
      </c>
      <c r="L27" s="91">
        <v>35</v>
      </c>
      <c r="M27" s="91">
        <v>35</v>
      </c>
      <c r="N27" s="91">
        <v>35</v>
      </c>
      <c r="O27" s="91">
        <v>35</v>
      </c>
      <c r="P27" s="91">
        <v>35</v>
      </c>
      <c r="Q27" s="91">
        <v>36</v>
      </c>
      <c r="R27" s="25"/>
      <c r="S27" s="26">
        <f>100*(Q27-'2021'!Q25)/'2021'!Q25</f>
        <v>2.8571428571428572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93">
        <f>100*(Q28-'2021'!Q26)/'2021'!Q26</f>
        <v>0</v>
      </c>
    </row>
    <row r="29" spans="1:19" x14ac:dyDescent="0.2">
      <c r="A29" s="21" t="s">
        <v>32</v>
      </c>
      <c r="B29" s="22"/>
      <c r="C29" s="22"/>
      <c r="D29" s="35">
        <v>4359.6657534246579</v>
      </c>
      <c r="E29" s="24"/>
      <c r="F29" s="35">
        <v>4240.9032258064517</v>
      </c>
      <c r="G29" s="35">
        <v>4252</v>
      </c>
      <c r="H29" s="35">
        <v>4340</v>
      </c>
      <c r="I29" s="35">
        <v>4340</v>
      </c>
      <c r="J29" s="35">
        <v>4387.8709677419356</v>
      </c>
      <c r="K29" s="35">
        <v>4400</v>
      </c>
      <c r="L29" s="35">
        <v>4400</v>
      </c>
      <c r="M29" s="35">
        <v>4400</v>
      </c>
      <c r="N29" s="35">
        <v>4400</v>
      </c>
      <c r="O29" s="35">
        <v>4400</v>
      </c>
      <c r="P29" s="35">
        <v>4400</v>
      </c>
      <c r="Q29" s="35">
        <v>4348.0645161290322</v>
      </c>
      <c r="R29" s="25"/>
      <c r="S29" s="26">
        <f>100*(Q29-'2021'!Q27)/'2021'!Q27</f>
        <v>5.1018737280404203</v>
      </c>
    </row>
    <row r="30" spans="1:19" x14ac:dyDescent="0.2">
      <c r="B30" s="17" t="s">
        <v>103</v>
      </c>
      <c r="D30" s="28">
        <v>51.201298578878102</v>
      </c>
      <c r="E30" s="27"/>
      <c r="F30" s="28">
        <v>18.791645115161099</v>
      </c>
      <c r="G30" s="28">
        <v>26.393461900282201</v>
      </c>
      <c r="H30" s="28">
        <v>36.675338189386103</v>
      </c>
      <c r="I30" s="28">
        <v>47.444700460829502</v>
      </c>
      <c r="J30" s="28">
        <v>58.6249485384932</v>
      </c>
      <c r="K30" s="28">
        <v>62.065909090909102</v>
      </c>
      <c r="L30" s="28">
        <v>69.315982404692093</v>
      </c>
      <c r="M30" s="28">
        <v>69.9677419354839</v>
      </c>
      <c r="N30" s="28">
        <v>61.931060606060598</v>
      </c>
      <c r="O30" s="28">
        <v>58.884897360703803</v>
      </c>
      <c r="P30" s="28">
        <v>48.594696969696997</v>
      </c>
      <c r="Q30" s="28">
        <v>51.668521403664997</v>
      </c>
      <c r="R30" s="28" t="s">
        <v>100</v>
      </c>
      <c r="S30" s="29" t="s">
        <v>101</v>
      </c>
    </row>
    <row r="31" spans="1:19" x14ac:dyDescent="0.2">
      <c r="A31" s="1"/>
      <c r="B31" s="17" t="s">
        <v>37</v>
      </c>
      <c r="C31" s="17" t="s">
        <v>41</v>
      </c>
      <c r="D31" s="28">
        <v>50.655428895937497</v>
      </c>
      <c r="E31" s="27"/>
      <c r="F31" s="28">
        <v>19.893016732444</v>
      </c>
      <c r="G31" s="28">
        <v>27.172107467860801</v>
      </c>
      <c r="H31" s="28">
        <v>36.2095958772302</v>
      </c>
      <c r="I31" s="28">
        <v>43.195146612740103</v>
      </c>
      <c r="J31" s="28">
        <v>57.563847483609997</v>
      </c>
      <c r="K31" s="28">
        <v>59.829794405123003</v>
      </c>
      <c r="L31" s="28">
        <v>69.053132848429499</v>
      </c>
      <c r="M31" s="28">
        <v>75.395479304608799</v>
      </c>
      <c r="N31" s="28">
        <v>61.605999325918397</v>
      </c>
      <c r="O31" s="28">
        <v>55.724257151244302</v>
      </c>
      <c r="P31" s="28">
        <v>45.421300977418298</v>
      </c>
      <c r="Q31" s="28">
        <v>54.7685834502104</v>
      </c>
      <c r="R31" s="28" t="s">
        <v>100</v>
      </c>
      <c r="S31" s="29" t="s">
        <v>101</v>
      </c>
    </row>
    <row r="32" spans="1:19" x14ac:dyDescent="0.2">
      <c r="A32" s="1"/>
      <c r="C32" s="17" t="s">
        <v>35</v>
      </c>
      <c r="D32" s="28">
        <v>47.325330352251797</v>
      </c>
      <c r="E32" s="27"/>
      <c r="F32" s="28">
        <v>15.4918112851236</v>
      </c>
      <c r="G32" s="28">
        <v>23.122940249319399</v>
      </c>
      <c r="H32" s="28">
        <v>33.423517169615003</v>
      </c>
      <c r="I32" s="28">
        <v>44.125960061443898</v>
      </c>
      <c r="J32" s="28">
        <v>55.844414704291097</v>
      </c>
      <c r="K32" s="28">
        <v>59.397379912663801</v>
      </c>
      <c r="L32" s="28">
        <v>58.611071981969303</v>
      </c>
      <c r="M32" s="28">
        <v>48.364558388505401</v>
      </c>
      <c r="N32" s="28">
        <v>59.219796215429398</v>
      </c>
      <c r="O32" s="28">
        <v>60.005634596421999</v>
      </c>
      <c r="P32" s="28">
        <v>49.170305676855897</v>
      </c>
      <c r="Q32" s="28">
        <v>51.791550125128801</v>
      </c>
      <c r="R32" s="28" t="s">
        <v>100</v>
      </c>
      <c r="S32" s="29" t="s">
        <v>101</v>
      </c>
    </row>
    <row r="33" spans="1:19" x14ac:dyDescent="0.2">
      <c r="A33" s="1"/>
      <c r="C33" s="17" t="s">
        <v>36</v>
      </c>
      <c r="D33" s="28">
        <v>50.8103540295321</v>
      </c>
      <c r="E33" s="27"/>
      <c r="F33" s="28">
        <v>27.157519899455401</v>
      </c>
      <c r="G33" s="28">
        <v>31.157235621521298</v>
      </c>
      <c r="H33" s="28">
        <v>42.312526183493901</v>
      </c>
      <c r="I33" s="28">
        <v>49.935064935064901</v>
      </c>
      <c r="J33" s="28">
        <v>55.477586929199802</v>
      </c>
      <c r="K33" s="28">
        <v>54.621212121212103</v>
      </c>
      <c r="L33" s="28">
        <v>66.767909509844998</v>
      </c>
      <c r="M33" s="28">
        <v>69.700460829493096</v>
      </c>
      <c r="N33" s="28">
        <v>58.441558441558399</v>
      </c>
      <c r="O33" s="28">
        <v>57.247591118558901</v>
      </c>
      <c r="P33" s="28">
        <v>50.530303030303003</v>
      </c>
      <c r="Q33" s="28">
        <v>44.805194805194802</v>
      </c>
      <c r="R33" s="28" t="s">
        <v>100</v>
      </c>
      <c r="S33" s="29" t="s">
        <v>101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56.864664525894398</v>
      </c>
      <c r="E35" s="30"/>
      <c r="F35" s="28">
        <v>17.2504934925892</v>
      </c>
      <c r="G35" s="28">
        <v>26.654872475305901</v>
      </c>
      <c r="H35" s="28">
        <v>39.475348713339301</v>
      </c>
      <c r="I35" s="28">
        <v>59.043687650498804</v>
      </c>
      <c r="J35" s="28">
        <v>65.042111921169095</v>
      </c>
      <c r="K35" s="28">
        <v>72.149982800137593</v>
      </c>
      <c r="L35" s="28">
        <v>83.311694796764201</v>
      </c>
      <c r="M35" s="28">
        <v>84.500149805253201</v>
      </c>
      <c r="N35" s="28">
        <v>66.907464740282094</v>
      </c>
      <c r="O35" s="28">
        <v>64.532774060388206</v>
      </c>
      <c r="P35" s="28">
        <v>53.777089783281703</v>
      </c>
      <c r="Q35" s="28">
        <v>47.371407590373501</v>
      </c>
      <c r="R35" s="31"/>
      <c r="S35" s="32" t="s">
        <v>101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100*(Q36-'2021'!Q34)/'2021'!Q34</f>
        <v>2.2370054251565392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101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100*(Q38-'2021'!Q36)/'2021'!Q36</f>
        <v>2.8843600688225184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100*(Q39-'2021'!Q37)/'2021'!Q37</f>
        <v>3.0998580543622678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100*(Q40-'2021'!Q38)/'2021'!Q38</f>
        <v>6.0447321538686332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100*(Q41-'2021'!Q39)/'2021'!Q39</f>
        <v>6.8873612904524801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100*(Q43-'2021'!Q41)/'2021'!Q41</f>
        <v>-5.516002969637869</v>
      </c>
    </row>
    <row r="44" spans="1:19" ht="11.25" customHeight="1" x14ac:dyDescent="0.2">
      <c r="A44" s="89" t="s">
        <v>102</v>
      </c>
      <c r="B44" s="1"/>
      <c r="C44" s="1"/>
      <c r="S44" s="6" t="s">
        <v>0</v>
      </c>
    </row>
    <row r="45" spans="1:19" ht="11.25" customHeight="1" x14ac:dyDescent="0.2">
      <c r="A45" s="105" t="s">
        <v>51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105" t="s">
        <v>42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 ht="11.25" customHeight="1" x14ac:dyDescent="0.2">
      <c r="A48" s="105" t="s">
        <v>43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9:19" x14ac:dyDescent="0.2">
      <c r="S49" s="19" t="s">
        <v>106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110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100*(Q9-'2020'!Q9)/'2020'!Q9</f>
        <v>141.43888838102202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100*(Q10-'2020'!Q10)/'2020'!Q10</f>
        <v>109.16513339466421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100*(Q11-'2020'!Q11)/'2020'!Q11</f>
        <v>266.56263932233617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100*(Q12-'2020'!Q12)/'2020'!Q12</f>
        <v>134.23801890442761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100*(Q13-'2020'!Q13)/'2020'!Q13</f>
        <v>89.673754733469266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100*(Q14-'2020'!Q14)/'2020'!Q14</f>
        <v>274.62720807524664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100*(Q15-'2020'!Q15)/'2020'!Q15</f>
        <v>160.9375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100*(Q16-'2020'!Q16)/'2020'!Q16</f>
        <v>108.45771144278606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100*(Q17-'2020'!Q17)/'2020'!Q17</f>
        <v>367.65676567656766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100*(Q18-'2020'!Q18)/'2020'!Q18</f>
        <v>145.57823129251702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100*(Q19-'2020'!Q19)/'2020'!Q19</f>
        <v>634.95934959349597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100*(Q20-'2020'!Q20)/'2020'!Q20</f>
        <v>168.79432624113474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100*(Q21-'2020'!Q21)/'2020'!Q21</f>
        <v>755.18867924528297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100*(Q22-'2020'!Q22)/'2020'!Q22</f>
        <v>174.50980392156862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100*(Q23-'2020'!Q23)/'2020'!Q23</f>
        <v>52.38095238095238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90">
        <f>100*(Q24-'2020'!Q24)/'2020'!Q24</f>
        <v>3300</v>
      </c>
    </row>
    <row r="25" spans="1:19" x14ac:dyDescent="0.2">
      <c r="A25" s="21" t="s">
        <v>39</v>
      </c>
      <c r="D25" s="33"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100*(Q25-'2020'!Q25)/'2020'!Q25</f>
        <v>-2.7777777777777777</v>
      </c>
    </row>
    <row r="26" spans="1:19" x14ac:dyDescent="0.2">
      <c r="A26" s="15"/>
      <c r="B26" s="15" t="s">
        <v>38</v>
      </c>
      <c r="C26" s="15" t="s">
        <v>31</v>
      </c>
      <c r="D26" s="34">
        <v>32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100*(Q26-'2020'!Q26)/'2020'!Q26</f>
        <v>6.25</v>
      </c>
    </row>
    <row r="27" spans="1:19" x14ac:dyDescent="0.2">
      <c r="A27" s="21" t="s">
        <v>32</v>
      </c>
      <c r="B27" s="22"/>
      <c r="C27" s="22"/>
      <c r="D27" s="35">
        <v>3994</v>
      </c>
      <c r="E27" s="24"/>
      <c r="F27" s="35">
        <v>3394.6129032258063</v>
      </c>
      <c r="G27" s="35">
        <v>3459.5</v>
      </c>
      <c r="H27" s="35">
        <v>3465</v>
      </c>
      <c r="I27" s="35">
        <v>3869</v>
      </c>
      <c r="J27" s="35">
        <v>4180</v>
      </c>
      <c r="K27" s="35">
        <v>4199</v>
      </c>
      <c r="L27" s="35">
        <v>4149</v>
      </c>
      <c r="M27" s="35">
        <v>4259</v>
      </c>
      <c r="N27" s="35">
        <v>4259</v>
      </c>
      <c r="O27" s="35">
        <v>4259</v>
      </c>
      <c r="P27" s="35">
        <v>4266</v>
      </c>
      <c r="Q27" s="35">
        <v>4137</v>
      </c>
      <c r="R27" s="25"/>
      <c r="S27" s="26">
        <f>100*(Q27-'2020'!Q27)/'2020'!Q27</f>
        <v>2.4770869457517959</v>
      </c>
    </row>
    <row r="28" spans="1:19" x14ac:dyDescent="0.2">
      <c r="B28" s="17" t="s">
        <v>103</v>
      </c>
      <c r="D28" s="28">
        <v>34.700000000000003</v>
      </c>
      <c r="E28" s="27"/>
      <c r="F28" s="28">
        <v>9.5103247080288504</v>
      </c>
      <c r="G28" s="28">
        <v>11.3920260979085</v>
      </c>
      <c r="H28" s="28">
        <v>20</v>
      </c>
      <c r="I28" s="28">
        <v>28.5</v>
      </c>
      <c r="J28" s="28">
        <v>27.8</v>
      </c>
      <c r="K28" s="28">
        <v>27.9</v>
      </c>
      <c r="L28" s="28">
        <v>40.700000000000003</v>
      </c>
      <c r="M28" s="28">
        <v>57.7</v>
      </c>
      <c r="N28" s="28">
        <v>49.2</v>
      </c>
      <c r="O28" s="28">
        <v>49.8</v>
      </c>
      <c r="P28" s="28">
        <v>47</v>
      </c>
      <c r="Q28" s="28">
        <v>33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38.1</v>
      </c>
      <c r="E29" s="27"/>
      <c r="F29" s="28">
        <v>13.319771384287501</v>
      </c>
      <c r="G29" s="28">
        <v>13.570988740323701</v>
      </c>
      <c r="H29" s="28">
        <v>23.6</v>
      </c>
      <c r="I29" s="28">
        <v>37.799999999999997</v>
      </c>
      <c r="J29" s="28">
        <v>34.299999999999997</v>
      </c>
      <c r="K29" s="28">
        <v>26.3</v>
      </c>
      <c r="L29" s="28">
        <v>41.2</v>
      </c>
      <c r="M29" s="28">
        <v>61.8</v>
      </c>
      <c r="N29" s="28">
        <v>50.8</v>
      </c>
      <c r="O29" s="28">
        <v>53.2</v>
      </c>
      <c r="P29" s="28">
        <v>48.4</v>
      </c>
      <c r="Q29" s="28">
        <v>39.200000000000003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41.2</v>
      </c>
      <c r="E30" s="27"/>
      <c r="F30" s="28">
        <v>10.9433085501859</v>
      </c>
      <c r="G30" s="28">
        <v>15.2600278375301</v>
      </c>
      <c r="H30" s="28">
        <v>29.1</v>
      </c>
      <c r="I30" s="28">
        <v>33.200000000000003</v>
      </c>
      <c r="J30" s="28">
        <v>33.799999999999997</v>
      </c>
      <c r="K30" s="28">
        <v>38.1</v>
      </c>
      <c r="L30" s="28">
        <v>49.4</v>
      </c>
      <c r="M30" s="28">
        <v>64.8</v>
      </c>
      <c r="N30" s="28">
        <v>59.3</v>
      </c>
      <c r="O30" s="28">
        <v>54.2</v>
      </c>
      <c r="P30" s="28">
        <v>53.4</v>
      </c>
      <c r="Q30" s="28">
        <v>34.299999999999997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19.7</v>
      </c>
      <c r="E31" s="27"/>
      <c r="F31" s="28">
        <v>1.51738442224769</v>
      </c>
      <c r="G31" s="28">
        <v>1.62176533144275</v>
      </c>
      <c r="H31" s="28">
        <v>3.8</v>
      </c>
      <c r="I31" s="28">
        <v>4.7</v>
      </c>
      <c r="J31" s="28">
        <v>8.4</v>
      </c>
      <c r="K31" s="28">
        <v>18.399999999999999</v>
      </c>
      <c r="L31" s="28">
        <v>21.7</v>
      </c>
      <c r="M31" s="28">
        <v>37.200000000000003</v>
      </c>
      <c r="N31" s="28">
        <v>32.4</v>
      </c>
      <c r="O31" s="28">
        <v>32.5</v>
      </c>
      <c r="P31" s="28">
        <v>33.799999999999997</v>
      </c>
      <c r="Q31" s="28">
        <v>18.899999999999999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33.4</v>
      </c>
      <c r="E33" s="30"/>
      <c r="F33" s="28">
        <v>8.2594000844951392</v>
      </c>
      <c r="G33" s="28">
        <v>9.33591178406847</v>
      </c>
      <c r="H33" s="28">
        <v>10.9</v>
      </c>
      <c r="I33" s="28">
        <v>24.3</v>
      </c>
      <c r="J33" s="28">
        <v>24.4</v>
      </c>
      <c r="K33" s="28">
        <v>30.3</v>
      </c>
      <c r="L33" s="28">
        <v>47.5</v>
      </c>
      <c r="M33" s="28">
        <v>58.7</v>
      </c>
      <c r="N33" s="28">
        <v>50.2</v>
      </c>
      <c r="O33" s="28">
        <v>52.2</v>
      </c>
      <c r="P33" s="28">
        <v>48.6</v>
      </c>
      <c r="Q33" s="28">
        <v>30.2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2237</v>
      </c>
      <c r="E34" s="24"/>
      <c r="F34" s="24">
        <v>1875.9032258064517</v>
      </c>
      <c r="G34" s="24">
        <v>1930.5</v>
      </c>
      <c r="H34" s="24">
        <v>1951</v>
      </c>
      <c r="I34" s="24">
        <v>2157</v>
      </c>
      <c r="J34" s="24">
        <v>2344</v>
      </c>
      <c r="K34" s="24">
        <v>2353</v>
      </c>
      <c r="L34" s="24">
        <v>2323</v>
      </c>
      <c r="M34" s="24">
        <v>2394</v>
      </c>
      <c r="N34" s="24">
        <v>2394</v>
      </c>
      <c r="O34" s="24">
        <v>2394</v>
      </c>
      <c r="P34" s="24">
        <v>2394</v>
      </c>
      <c r="Q34" s="24">
        <v>2313</v>
      </c>
      <c r="R34" s="25"/>
      <c r="S34" s="26">
        <f>100*(Q34-'2020'!Q34)/'2020'!Q34</f>
        <v>4.5660036166365279</v>
      </c>
    </row>
    <row r="35" spans="1:19" x14ac:dyDescent="0.2">
      <c r="A35" s="15"/>
      <c r="B35" s="15" t="s">
        <v>34</v>
      </c>
      <c r="C35" s="15"/>
      <c r="D35" s="31">
        <v>42</v>
      </c>
      <c r="E35" s="30"/>
      <c r="F35" s="31">
        <v>13.251251010265999</v>
      </c>
      <c r="G35" s="31">
        <v>15.1977651977652</v>
      </c>
      <c r="H35" s="31">
        <v>27.7</v>
      </c>
      <c r="I35" s="31">
        <v>34</v>
      </c>
      <c r="J35" s="31">
        <v>35.200000000000003</v>
      </c>
      <c r="K35" s="31">
        <v>34.5</v>
      </c>
      <c r="L35" s="31">
        <v>44.1</v>
      </c>
      <c r="M35" s="31">
        <v>64.5</v>
      </c>
      <c r="N35" s="31">
        <v>62</v>
      </c>
      <c r="O35" s="31">
        <v>60.3</v>
      </c>
      <c r="P35" s="31">
        <v>60.3</v>
      </c>
      <c r="Q35" s="31">
        <v>36.5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100*(Q36-'2020'!Q36)/'2020'!Q36</f>
        <v>-2.9824812087564379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100*(Q37-'2020'!Q37)/'2020'!Q37</f>
        <v>0.33138652003696573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100*(Q38-'2020'!Q38)/'2020'!Q38</f>
        <v>-8.2902448978636301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100*(Q39-'2020'!Q39)/'2020'!Q39</f>
        <v>9.9913822888164319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100*(Q41-'2020'!Q41)/'2020'!Q41</f>
        <v>-9.9510133476113367</v>
      </c>
    </row>
    <row r="42" spans="1:19" ht="11.25" customHeight="1" x14ac:dyDescent="0.2">
      <c r="A42" s="89" t="s">
        <v>102</v>
      </c>
      <c r="B42" s="1"/>
      <c r="C42" s="1"/>
      <c r="S42" s="6" t="s">
        <v>0</v>
      </c>
    </row>
    <row r="43" spans="1:19" ht="11.25" customHeight="1" x14ac:dyDescent="0.2">
      <c r="A43" s="105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105" t="s">
        <v>42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1:19" ht="11.25" customHeight="1" x14ac:dyDescent="0.2">
      <c r="A46" s="105" t="s">
        <v>43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1:19" x14ac:dyDescent="0.2">
      <c r="S47" s="19" t="s">
        <v>58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111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100*(Q9-'2019'!Q9)/'2019'!Q9</f>
        <v>-72.001535705144619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100*(Q10-'2019'!Q10)/'2019'!Q10</f>
        <v>-56.632754837422702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100*(Q11-'2019'!Q11)/'2019'!Q11</f>
        <v>-88.205910190345989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100*(Q12-'2019'!Q12)/'2019'!Q12</f>
        <v>-71.116787738484874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100*(Q13-'2019'!Q13)/'2019'!Q13</f>
        <v>-51.63085593518845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100*(Q14-'2019'!Q14)/'2019'!Q14</f>
        <v>-87.271134472185722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100*(Q15-'2019'!Q15)/'2019'!Q15</f>
        <v>-79.77714950939631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100*(Q16-'2019'!Q16)/'2019'!Q16</f>
        <v>-61.364728495915422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100*(Q17-'2019'!Q17)/'2019'!Q17</f>
        <v>-88.191738113795793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100*(Q18-'2019'!Q18)/'2019'!Q18</f>
        <v>-74.698795180722897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100*(Q19-'2019'!Q19)/'2019'!Q19</f>
        <v>-90.405616224648981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100*(Q20-'2019'!Q20)/'2019'!Q20</f>
        <v>-91.274752475247524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100*(Q21-'2019'!Q21)/'2019'!Q21</f>
        <v>-94.840593818447317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100*(Q22-'2019'!Q22)/'2019'!Q22</f>
        <v>-96.620278330019886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100*(Q23-'2019'!Q23)/'2019'!Q23</f>
        <v>-95.374449339207047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100*(Q24-'2019'!Q24)/'2019'!Q24</f>
        <v>-99.563318777292579</v>
      </c>
    </row>
    <row r="25" spans="1:19" x14ac:dyDescent="0.2">
      <c r="A25" s="21" t="s">
        <v>39</v>
      </c>
      <c r="D25" s="33">
        <v>35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100*(Q25-'2019'!Q25)/'2019'!Q25</f>
        <v>9.0909090909090917</v>
      </c>
    </row>
    <row r="26" spans="1:19" x14ac:dyDescent="0.2">
      <c r="A26" s="15"/>
      <c r="B26" s="15" t="s">
        <v>38</v>
      </c>
      <c r="C26" s="15" t="s">
        <v>31</v>
      </c>
      <c r="D26" s="34">
        <v>32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31</v>
      </c>
      <c r="M26" s="33">
        <v>32</v>
      </c>
      <c r="N26" s="33">
        <v>35</v>
      </c>
      <c r="O26" s="33">
        <v>35</v>
      </c>
      <c r="P26" s="33">
        <v>35</v>
      </c>
      <c r="Q26" s="33">
        <v>32</v>
      </c>
      <c r="R26" s="31"/>
      <c r="S26" s="32">
        <f>100*(Q26-'2019'!Q26)/'2019'!Q26</f>
        <v>-3.0303030303030303</v>
      </c>
    </row>
    <row r="27" spans="1:19" x14ac:dyDescent="0.2">
      <c r="A27" s="21" t="s">
        <v>32</v>
      </c>
      <c r="B27" s="22"/>
      <c r="C27" s="22"/>
      <c r="D27" s="35">
        <v>3762</v>
      </c>
      <c r="E27" s="24"/>
      <c r="F27" s="35">
        <v>3808</v>
      </c>
      <c r="G27" s="35">
        <v>4234</v>
      </c>
      <c r="H27" s="35">
        <v>3947</v>
      </c>
      <c r="I27" s="35">
        <v>2313</v>
      </c>
      <c r="J27" s="35">
        <v>2556</v>
      </c>
      <c r="K27" s="35">
        <v>3641</v>
      </c>
      <c r="L27" s="35">
        <v>3715</v>
      </c>
      <c r="M27" s="35">
        <v>3802</v>
      </c>
      <c r="N27" s="35">
        <v>4345</v>
      </c>
      <c r="O27" s="35">
        <v>4377</v>
      </c>
      <c r="P27" s="35">
        <v>4384</v>
      </c>
      <c r="Q27" s="35">
        <v>4037</v>
      </c>
      <c r="R27" s="25"/>
      <c r="S27" s="26">
        <f>100*(Q27-'2019'!Q27)/'2019'!Q27</f>
        <v>7.3670212765957448</v>
      </c>
    </row>
    <row r="28" spans="1:19" x14ac:dyDescent="0.2">
      <c r="B28" s="17" t="s">
        <v>103</v>
      </c>
      <c r="D28" s="28">
        <v>25.6</v>
      </c>
      <c r="E28" s="27"/>
      <c r="F28" s="28">
        <v>39.4</v>
      </c>
      <c r="G28" s="28">
        <v>41.7</v>
      </c>
      <c r="H28" s="28">
        <v>15.5</v>
      </c>
      <c r="I28" s="28">
        <v>7.7</v>
      </c>
      <c r="J28" s="28">
        <v>11.6</v>
      </c>
      <c r="K28" s="28">
        <v>18.399999999999999</v>
      </c>
      <c r="L28" s="28">
        <v>34.700000000000003</v>
      </c>
      <c r="M28" s="28">
        <v>38.1</v>
      </c>
      <c r="N28" s="28">
        <v>30.2</v>
      </c>
      <c r="O28" s="28">
        <v>29.4</v>
      </c>
      <c r="P28" s="28">
        <v>14.5</v>
      </c>
      <c r="Q28" s="28">
        <v>14.5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26.2</v>
      </c>
      <c r="E29" s="27"/>
      <c r="F29" s="28">
        <v>39.1</v>
      </c>
      <c r="G29" s="28">
        <v>43.8</v>
      </c>
      <c r="H29" s="28">
        <v>15.1</v>
      </c>
      <c r="I29" s="28">
        <v>9.1</v>
      </c>
      <c r="J29" s="28">
        <v>12.3</v>
      </c>
      <c r="K29" s="28">
        <v>19.2</v>
      </c>
      <c r="L29" s="28">
        <v>29</v>
      </c>
      <c r="M29" s="28">
        <v>34.4</v>
      </c>
      <c r="N29" s="28">
        <v>28.9</v>
      </c>
      <c r="O29" s="28">
        <v>29.2</v>
      </c>
      <c r="P29" s="28">
        <v>17.399999999999999</v>
      </c>
      <c r="Q29" s="28">
        <v>19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29.7</v>
      </c>
      <c r="E30" s="27"/>
      <c r="F30" s="28">
        <v>43.3</v>
      </c>
      <c r="G30" s="28">
        <v>48.2</v>
      </c>
      <c r="H30" s="28">
        <v>19.7</v>
      </c>
      <c r="I30" s="28">
        <v>11.6</v>
      </c>
      <c r="J30" s="28">
        <v>15.1</v>
      </c>
      <c r="K30" s="28">
        <v>22.6</v>
      </c>
      <c r="L30" s="28">
        <v>44.8</v>
      </c>
      <c r="M30" s="28">
        <v>38.5</v>
      </c>
      <c r="N30" s="28">
        <v>36.799999999999997</v>
      </c>
      <c r="O30" s="28">
        <v>28.6</v>
      </c>
      <c r="P30" s="28">
        <v>17.100000000000001</v>
      </c>
      <c r="Q30" s="28">
        <v>16.600000000000001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19.5</v>
      </c>
      <c r="E31" s="27"/>
      <c r="F31" s="28">
        <v>45.7</v>
      </c>
      <c r="G31" s="28">
        <v>29.7</v>
      </c>
      <c r="H31" s="28">
        <v>12.4</v>
      </c>
      <c r="I31" s="28">
        <v>3.6</v>
      </c>
      <c r="J31" s="28">
        <v>8.4</v>
      </c>
      <c r="K31" s="28">
        <v>16.7</v>
      </c>
      <c r="L31" s="28">
        <v>56.3</v>
      </c>
      <c r="M31" s="28">
        <v>44.1</v>
      </c>
      <c r="N31" s="28">
        <v>18.100000000000001</v>
      </c>
      <c r="O31" s="28">
        <v>18.5</v>
      </c>
      <c r="P31" s="28">
        <v>4.2</v>
      </c>
      <c r="Q31" s="28">
        <v>2.5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24.3</v>
      </c>
      <c r="E33" s="30"/>
      <c r="F33" s="28">
        <v>32.5</v>
      </c>
      <c r="G33" s="28">
        <v>41.7</v>
      </c>
      <c r="H33" s="28">
        <v>15.2</v>
      </c>
      <c r="I33" s="28">
        <v>5</v>
      </c>
      <c r="J33" s="28">
        <v>9.1</v>
      </c>
      <c r="K33" s="28">
        <v>12.7</v>
      </c>
      <c r="L33" s="28">
        <v>30.7</v>
      </c>
      <c r="M33" s="28">
        <v>44.4</v>
      </c>
      <c r="N33" s="28">
        <v>35.5</v>
      </c>
      <c r="O33" s="28">
        <v>38.200000000000003</v>
      </c>
      <c r="P33" s="28">
        <v>14.1</v>
      </c>
      <c r="Q33" s="28">
        <v>11.6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2055</v>
      </c>
      <c r="E34" s="24"/>
      <c r="F34" s="24">
        <v>2103</v>
      </c>
      <c r="G34" s="24">
        <v>2320</v>
      </c>
      <c r="H34" s="24">
        <v>2138</v>
      </c>
      <c r="I34" s="24">
        <v>1184</v>
      </c>
      <c r="J34" s="24">
        <v>1302</v>
      </c>
      <c r="K34" s="24">
        <v>1969</v>
      </c>
      <c r="L34" s="24">
        <v>2031</v>
      </c>
      <c r="M34" s="24">
        <v>2081</v>
      </c>
      <c r="N34" s="24">
        <v>2431</v>
      </c>
      <c r="O34" s="24">
        <v>2449</v>
      </c>
      <c r="P34" s="24">
        <v>2446</v>
      </c>
      <c r="Q34" s="24">
        <v>2212</v>
      </c>
      <c r="R34" s="25"/>
      <c r="S34" s="26">
        <f>100*(Q34-'2019'!Q34)/'2019'!Q34</f>
        <v>5.4337464251668255</v>
      </c>
    </row>
    <row r="35" spans="1:19" x14ac:dyDescent="0.2">
      <c r="A35" s="15"/>
      <c r="B35" s="15" t="s">
        <v>34</v>
      </c>
      <c r="C35" s="15"/>
      <c r="D35" s="31">
        <v>32.299999999999997</v>
      </c>
      <c r="E35" s="30"/>
      <c r="F35" s="31">
        <v>51.7</v>
      </c>
      <c r="G35" s="31">
        <v>54.3</v>
      </c>
      <c r="H35" s="31">
        <v>21.2</v>
      </c>
      <c r="I35" s="31">
        <v>12.2</v>
      </c>
      <c r="J35" s="31">
        <v>16.2</v>
      </c>
      <c r="K35" s="31">
        <v>23.7</v>
      </c>
      <c r="L35" s="31">
        <v>39.299999999999997</v>
      </c>
      <c r="M35" s="31">
        <v>45.8</v>
      </c>
      <c r="N35" s="31">
        <v>37.4</v>
      </c>
      <c r="O35" s="31">
        <v>34.200000000000003</v>
      </c>
      <c r="P35" s="31">
        <v>18.5</v>
      </c>
      <c r="Q35" s="31">
        <v>18.8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100*(Q36-'2019'!Q36)/'2019'!Q36</f>
        <v>3.1599874812502087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100*(Q37-'2019'!Q37)/'2019'!Q37</f>
        <v>-3.193003055719339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100*(Q38-'2019'!Q38)/'2019'!Q38</f>
        <v>5.1525196745611055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100*(Q39-'2019'!Q39)/'2019'!Q39</f>
        <v>-11.866164390728823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100*(Q41-'2019'!Q41)/'2019'!Q41</f>
        <v>29.186983174025098</v>
      </c>
    </row>
    <row r="42" spans="1:19" ht="11.25" customHeight="1" x14ac:dyDescent="0.2">
      <c r="A42" s="89" t="s">
        <v>102</v>
      </c>
      <c r="B42" s="1"/>
      <c r="C42" s="1"/>
      <c r="Q42" s="6"/>
      <c r="S42" s="6" t="s">
        <v>0</v>
      </c>
    </row>
    <row r="43" spans="1:19" ht="11.25" customHeight="1" x14ac:dyDescent="0.2">
      <c r="A43" s="105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1.25" customHeight="1" x14ac:dyDescent="0.2">
      <c r="A44" s="105" t="s">
        <v>44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1.25" customHeight="1" x14ac:dyDescent="0.2">
      <c r="A45" s="105" t="s">
        <v>42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6"/>
    </row>
    <row r="46" spans="1:19" ht="11.25" customHeight="1" x14ac:dyDescent="0.2">
      <c r="A46" s="105" t="s">
        <v>43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6"/>
    </row>
    <row r="47" spans="1:19" x14ac:dyDescent="0.2">
      <c r="Q47" s="19"/>
      <c r="S47" s="19" t="s">
        <v>105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112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v>5.5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v>5.7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v>5.2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v>4.5999999999999996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v>3.5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v>5.6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-6.8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11.9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-28.9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19.100000000000001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-18.600000000000001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15.5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20.2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43.4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9.4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-3.4</v>
      </c>
    </row>
    <row r="25" spans="1:19" x14ac:dyDescent="0.2">
      <c r="A25" s="21" t="s">
        <v>39</v>
      </c>
      <c r="D25" s="33"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v>0</v>
      </c>
    </row>
    <row r="26" spans="1:19" x14ac:dyDescent="0.2">
      <c r="A26" s="15"/>
      <c r="B26" s="15" t="s">
        <v>38</v>
      </c>
      <c r="C26" s="15" t="s">
        <v>31</v>
      </c>
      <c r="D26" s="34">
        <v>33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v>0</v>
      </c>
    </row>
    <row r="27" spans="1:19" x14ac:dyDescent="0.2">
      <c r="A27" s="21" t="s">
        <v>32</v>
      </c>
      <c r="B27" s="22"/>
      <c r="C27" s="22"/>
      <c r="D27" s="35">
        <v>3818</v>
      </c>
      <c r="E27" s="24"/>
      <c r="F27" s="35">
        <v>3792</v>
      </c>
      <c r="G27" s="35">
        <v>3826</v>
      </c>
      <c r="H27" s="35">
        <v>3826</v>
      </c>
      <c r="I27" s="35">
        <v>3826</v>
      </c>
      <c r="J27" s="35">
        <v>3826</v>
      </c>
      <c r="K27" s="35">
        <v>3826</v>
      </c>
      <c r="L27" s="35">
        <v>3826</v>
      </c>
      <c r="M27" s="35">
        <v>3826</v>
      </c>
      <c r="N27" s="35">
        <v>3826</v>
      </c>
      <c r="O27" s="35">
        <v>3826</v>
      </c>
      <c r="P27" s="35">
        <v>3826</v>
      </c>
      <c r="Q27" s="35">
        <v>3760</v>
      </c>
      <c r="R27" s="25"/>
      <c r="S27" s="26">
        <v>-1.7</v>
      </c>
    </row>
    <row r="28" spans="1:19" x14ac:dyDescent="0.2">
      <c r="B28" s="17" t="s">
        <v>103</v>
      </c>
      <c r="D28" s="28">
        <v>59.1</v>
      </c>
      <c r="E28" s="27"/>
      <c r="F28" s="28">
        <v>39.5</v>
      </c>
      <c r="G28" s="28">
        <v>40.9</v>
      </c>
      <c r="H28" s="28">
        <v>48.8</v>
      </c>
      <c r="I28" s="28">
        <v>57.2</v>
      </c>
      <c r="J28" s="28">
        <v>62.9</v>
      </c>
      <c r="K28" s="28">
        <v>71.400000000000006</v>
      </c>
      <c r="L28" s="28">
        <v>71.099999999999994</v>
      </c>
      <c r="M28" s="28">
        <v>76.900000000000006</v>
      </c>
      <c r="N28" s="28">
        <v>65.599999999999994</v>
      </c>
      <c r="O28" s="28">
        <v>62.8</v>
      </c>
      <c r="P28" s="28">
        <v>57.3</v>
      </c>
      <c r="Q28" s="28">
        <v>53.7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58.4</v>
      </c>
      <c r="E29" s="27"/>
      <c r="F29" s="28">
        <v>39.9</v>
      </c>
      <c r="G29" s="28">
        <v>40.700000000000003</v>
      </c>
      <c r="H29" s="28">
        <v>47.2</v>
      </c>
      <c r="I29" s="28">
        <v>54.5</v>
      </c>
      <c r="J29" s="28">
        <v>62</v>
      </c>
      <c r="K29" s="28">
        <v>72.099999999999994</v>
      </c>
      <c r="L29" s="28">
        <v>68.8</v>
      </c>
      <c r="M29" s="28">
        <v>76.400000000000006</v>
      </c>
      <c r="N29" s="28">
        <v>65.7</v>
      </c>
      <c r="O29" s="28">
        <v>60.1</v>
      </c>
      <c r="P29" s="28">
        <v>55.7</v>
      </c>
      <c r="Q29" s="28">
        <v>56.9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64.099999999999994</v>
      </c>
      <c r="E30" s="27"/>
      <c r="F30" s="28">
        <v>40.9</v>
      </c>
      <c r="G30" s="28">
        <v>43.8</v>
      </c>
      <c r="H30" s="28">
        <v>54.1</v>
      </c>
      <c r="I30" s="28">
        <v>60.8</v>
      </c>
      <c r="J30" s="28">
        <v>69.3</v>
      </c>
      <c r="K30" s="28">
        <v>77.2</v>
      </c>
      <c r="L30" s="28">
        <v>77.400000000000006</v>
      </c>
      <c r="M30" s="28">
        <v>84.4</v>
      </c>
      <c r="N30" s="28">
        <v>70.099999999999994</v>
      </c>
      <c r="O30" s="28">
        <v>69.7</v>
      </c>
      <c r="P30" s="28">
        <v>65.599999999999994</v>
      </c>
      <c r="Q30" s="28">
        <v>53.5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58.3</v>
      </c>
      <c r="E31" s="27"/>
      <c r="F31" s="28">
        <v>42.2</v>
      </c>
      <c r="G31" s="28">
        <v>45.1</v>
      </c>
      <c r="H31" s="28">
        <v>52.8</v>
      </c>
      <c r="I31" s="28">
        <v>58.2</v>
      </c>
      <c r="J31" s="28">
        <v>63.1</v>
      </c>
      <c r="K31" s="28">
        <v>61.1</v>
      </c>
      <c r="L31" s="28">
        <v>66.099999999999994</v>
      </c>
      <c r="M31" s="28">
        <v>70.2</v>
      </c>
      <c r="N31" s="28">
        <v>60</v>
      </c>
      <c r="O31" s="28">
        <v>63.1</v>
      </c>
      <c r="P31" s="28">
        <v>58.7</v>
      </c>
      <c r="Q31" s="28">
        <v>58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</v>
      </c>
      <c r="E33" s="30"/>
      <c r="F33" s="28">
        <v>35.700000000000003</v>
      </c>
      <c r="G33" s="28">
        <v>36</v>
      </c>
      <c r="H33" s="28">
        <v>44.5</v>
      </c>
      <c r="I33" s="28">
        <v>58.5</v>
      </c>
      <c r="J33" s="28">
        <v>57</v>
      </c>
      <c r="K33" s="28">
        <v>66.3</v>
      </c>
      <c r="L33" s="28">
        <v>70.7</v>
      </c>
      <c r="M33" s="28">
        <v>71.5</v>
      </c>
      <c r="N33" s="28">
        <v>61.6</v>
      </c>
      <c r="O33" s="28">
        <v>60.5</v>
      </c>
      <c r="P33" s="28">
        <v>49.8</v>
      </c>
      <c r="Q33" s="28">
        <v>44.2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2132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2098</v>
      </c>
      <c r="R34" s="25"/>
      <c r="S34" s="26">
        <v>-1.8</v>
      </c>
    </row>
    <row r="35" spans="1:19" x14ac:dyDescent="0.2">
      <c r="A35" s="15"/>
      <c r="B35" s="15" t="s">
        <v>34</v>
      </c>
      <c r="C35" s="15"/>
      <c r="D35" s="31">
        <v>70.3</v>
      </c>
      <c r="E35" s="30"/>
      <c r="F35" s="31">
        <v>51.5</v>
      </c>
      <c r="G35" s="31">
        <v>52</v>
      </c>
      <c r="H35" s="31">
        <v>62.2</v>
      </c>
      <c r="I35" s="31">
        <v>69</v>
      </c>
      <c r="J35" s="31">
        <v>75.400000000000006</v>
      </c>
      <c r="K35" s="31">
        <v>82.5</v>
      </c>
      <c r="L35" s="31">
        <v>79.7</v>
      </c>
      <c r="M35" s="31">
        <v>84.2</v>
      </c>
      <c r="N35" s="31">
        <v>79.099999999999994</v>
      </c>
      <c r="O35" s="31">
        <v>74.900000000000006</v>
      </c>
      <c r="P35" s="31">
        <v>70.7</v>
      </c>
      <c r="Q35" s="31">
        <v>61.6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-0.8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0.9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-2.2999999999999998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-4.4000000000000004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-1.7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105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1.25" customHeight="1" x14ac:dyDescent="0.2">
      <c r="A44" s="105" t="s">
        <v>44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1.25" customHeight="1" x14ac:dyDescent="0.2">
      <c r="A45" s="105" t="s">
        <v>42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6"/>
    </row>
    <row r="46" spans="1:19" ht="11.25" customHeight="1" x14ac:dyDescent="0.2">
      <c r="A46" s="105" t="s">
        <v>43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6"/>
    </row>
    <row r="47" spans="1:19" x14ac:dyDescent="0.2">
      <c r="Q47" s="19"/>
      <c r="S47" s="19" t="s">
        <v>104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82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56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3608</v>
      </c>
      <c r="G9" s="36"/>
      <c r="H9" s="36">
        <v>2093</v>
      </c>
      <c r="I9" s="36"/>
      <c r="J9" s="37">
        <v>42.3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3608</v>
      </c>
      <c r="G10" s="36"/>
      <c r="H10" s="36">
        <v>2093</v>
      </c>
      <c r="I10" s="36"/>
      <c r="J10" s="37">
        <v>47.7</v>
      </c>
      <c r="K10" s="70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3666</v>
      </c>
      <c r="G11" s="70"/>
      <c r="H11" s="36">
        <v>2104</v>
      </c>
      <c r="I11" s="36"/>
      <c r="J11" s="37">
        <v>50.6</v>
      </c>
      <c r="K11" s="70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3826</v>
      </c>
      <c r="G12" s="70"/>
      <c r="H12" s="36">
        <v>2137</v>
      </c>
      <c r="I12" s="36"/>
      <c r="J12" s="37">
        <v>53.9</v>
      </c>
      <c r="K12" s="70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3826</v>
      </c>
      <c r="G13" s="70"/>
      <c r="H13" s="36">
        <v>2137</v>
      </c>
      <c r="I13" s="36"/>
      <c r="J13" s="37">
        <v>62.9</v>
      </c>
      <c r="K13" s="70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3826</v>
      </c>
      <c r="G14" s="70"/>
      <c r="H14" s="36">
        <v>2137</v>
      </c>
      <c r="I14" s="36"/>
      <c r="J14" s="37">
        <v>68.599999999999994</v>
      </c>
      <c r="K14" s="70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3826</v>
      </c>
      <c r="G15" s="70"/>
      <c r="H15" s="36">
        <v>2137</v>
      </c>
      <c r="I15" s="36"/>
      <c r="J15" s="37">
        <v>76.099999999999994</v>
      </c>
      <c r="K15" s="70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3826</v>
      </c>
      <c r="G16" s="70"/>
      <c r="H16" s="36">
        <v>2137</v>
      </c>
      <c r="I16" s="36"/>
      <c r="J16" s="37">
        <v>79.900000000000006</v>
      </c>
      <c r="K16" s="70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3826</v>
      </c>
      <c r="G17" s="70"/>
      <c r="H17" s="36">
        <v>2137</v>
      </c>
      <c r="I17" s="36"/>
      <c r="J17" s="37">
        <v>68.5</v>
      </c>
      <c r="K17" s="70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3826</v>
      </c>
      <c r="G18" s="70"/>
      <c r="H18" s="36">
        <v>2137</v>
      </c>
      <c r="I18" s="36"/>
      <c r="J18" s="37">
        <v>60.3</v>
      </c>
      <c r="K18" s="70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36">
        <v>3826</v>
      </c>
      <c r="G19" s="70"/>
      <c r="H19" s="36">
        <v>2137</v>
      </c>
      <c r="I19" s="36"/>
      <c r="J19" s="37">
        <v>56.3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3826</v>
      </c>
      <c r="G20" s="36"/>
      <c r="H20" s="36">
        <v>2137</v>
      </c>
      <c r="I20" s="36"/>
      <c r="J20" s="37">
        <v>50.5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3777</v>
      </c>
      <c r="G21" s="42">
        <v>1</v>
      </c>
      <c r="H21" s="40">
        <f>AVERAGE(H9:H20)</f>
        <v>2126.9166666666665</v>
      </c>
      <c r="I21" s="42">
        <v>1</v>
      </c>
      <c r="J21" s="41">
        <v>60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84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32</v>
      </c>
      <c r="C9" s="36"/>
      <c r="D9" s="69">
        <v>29</v>
      </c>
      <c r="E9" s="36"/>
      <c r="F9" s="36">
        <v>3254</v>
      </c>
      <c r="G9" s="36"/>
      <c r="H9" s="36">
        <v>1905</v>
      </c>
      <c r="I9" s="36"/>
      <c r="J9" s="37">
        <v>46.4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69</v>
      </c>
      <c r="B10" s="69">
        <v>32</v>
      </c>
      <c r="C10" s="36"/>
      <c r="D10" s="69">
        <v>29</v>
      </c>
      <c r="E10" s="36"/>
      <c r="F10" s="36">
        <v>3303</v>
      </c>
      <c r="G10" s="70"/>
      <c r="H10" s="36">
        <v>1936</v>
      </c>
      <c r="I10" s="36"/>
      <c r="J10" s="37">
        <v>45.3</v>
      </c>
      <c r="K10" s="70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68</v>
      </c>
      <c r="B11" s="69">
        <v>32</v>
      </c>
      <c r="C11" s="36"/>
      <c r="D11" s="69">
        <v>29</v>
      </c>
      <c r="E11" s="36"/>
      <c r="F11" s="36">
        <v>3330</v>
      </c>
      <c r="G11" s="70"/>
      <c r="H11" s="36">
        <v>1952</v>
      </c>
      <c r="I11" s="36"/>
      <c r="J11" s="37">
        <v>52.1</v>
      </c>
      <c r="K11" s="70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67</v>
      </c>
      <c r="B12" s="36">
        <v>32</v>
      </c>
      <c r="C12" s="36"/>
      <c r="D12" s="36">
        <v>30</v>
      </c>
      <c r="E12" s="36"/>
      <c r="F12" s="36">
        <v>3363</v>
      </c>
      <c r="G12" s="70"/>
      <c r="H12" s="36">
        <v>1968</v>
      </c>
      <c r="I12" s="36"/>
      <c r="J12" s="37">
        <v>56.8</v>
      </c>
      <c r="K12" s="70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3363</v>
      </c>
      <c r="G13" s="70"/>
      <c r="H13" s="36">
        <v>1970</v>
      </c>
      <c r="I13" s="36"/>
      <c r="J13" s="37">
        <v>62.9</v>
      </c>
      <c r="K13" s="70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66</v>
      </c>
      <c r="B14" s="36">
        <v>32</v>
      </c>
      <c r="C14" s="36"/>
      <c r="D14" s="36">
        <v>30</v>
      </c>
      <c r="E14" s="36"/>
      <c r="F14" s="36">
        <v>3363</v>
      </c>
      <c r="G14" s="70"/>
      <c r="H14" s="36">
        <v>1970</v>
      </c>
      <c r="I14" s="36"/>
      <c r="J14" s="37">
        <v>68.7</v>
      </c>
      <c r="K14" s="70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65</v>
      </c>
      <c r="B15" s="36">
        <v>32</v>
      </c>
      <c r="C15" s="36"/>
      <c r="D15" s="36">
        <v>30</v>
      </c>
      <c r="E15" s="36"/>
      <c r="F15" s="36">
        <v>3363</v>
      </c>
      <c r="G15" s="70"/>
      <c r="H15" s="36">
        <v>1970</v>
      </c>
      <c r="I15" s="36"/>
      <c r="J15" s="37">
        <v>75</v>
      </c>
      <c r="K15" s="70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64</v>
      </c>
      <c r="B16" s="36">
        <v>32</v>
      </c>
      <c r="C16" s="36"/>
      <c r="D16" s="36">
        <v>30</v>
      </c>
      <c r="E16" s="36"/>
      <c r="F16" s="36">
        <v>3363</v>
      </c>
      <c r="G16" s="70"/>
      <c r="H16" s="36">
        <v>1970</v>
      </c>
      <c r="I16" s="36"/>
      <c r="J16" s="37">
        <v>79.3</v>
      </c>
      <c r="K16" s="70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31</v>
      </c>
      <c r="E17" s="36"/>
      <c r="F17" s="36">
        <v>3420.5</v>
      </c>
      <c r="G17" s="70"/>
      <c r="H17" s="36">
        <v>1984.5</v>
      </c>
      <c r="I17" s="36"/>
      <c r="J17" s="37">
        <v>67.599999999999994</v>
      </c>
      <c r="K17" s="70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3480</v>
      </c>
      <c r="G18" s="70"/>
      <c r="H18" s="36">
        <v>2001</v>
      </c>
      <c r="I18" s="36"/>
      <c r="J18" s="37">
        <v>62.3</v>
      </c>
      <c r="K18" s="70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31</v>
      </c>
      <c r="E19" s="36"/>
      <c r="F19" s="36">
        <v>3480</v>
      </c>
      <c r="G19" s="70"/>
      <c r="H19" s="36">
        <v>2001</v>
      </c>
      <c r="I19" s="36"/>
      <c r="J19" s="37">
        <v>57.6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3495</v>
      </c>
      <c r="G20" s="36"/>
      <c r="H20" s="36">
        <v>2007</v>
      </c>
      <c r="I20" s="36"/>
      <c r="J20" s="37">
        <v>52.2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61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3382</v>
      </c>
      <c r="G21" s="42">
        <v>1</v>
      </c>
      <c r="H21" s="40">
        <f>AVERAGE(H9:H20)</f>
        <v>1969.5416666666667</v>
      </c>
      <c r="I21" s="42">
        <v>1</v>
      </c>
      <c r="J21" s="41">
        <v>60.6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85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3554</v>
      </c>
      <c r="G9" s="36"/>
      <c r="H9" s="36">
        <v>2027</v>
      </c>
      <c r="I9" s="36"/>
      <c r="J9" s="37">
        <v>38.9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3558</v>
      </c>
      <c r="G10" s="70"/>
      <c r="H10" s="36">
        <v>2040</v>
      </c>
      <c r="I10" s="36"/>
      <c r="J10" s="37">
        <v>46.2</v>
      </c>
      <c r="K10" s="70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32</v>
      </c>
      <c r="E11" s="36"/>
      <c r="F11" s="36">
        <v>3558</v>
      </c>
      <c r="G11" s="70"/>
      <c r="H11" s="36">
        <v>2040</v>
      </c>
      <c r="I11" s="36"/>
      <c r="J11" s="37">
        <v>47.2</v>
      </c>
      <c r="K11" s="70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32</v>
      </c>
      <c r="E12" s="36"/>
      <c r="F12" s="36">
        <v>3582</v>
      </c>
      <c r="G12" s="70"/>
      <c r="H12" s="36">
        <v>2050</v>
      </c>
      <c r="I12" s="36"/>
      <c r="J12" s="37">
        <v>49.5</v>
      </c>
      <c r="K12" s="70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3582</v>
      </c>
      <c r="G13" s="70"/>
      <c r="H13" s="36">
        <v>2050</v>
      </c>
      <c r="I13" s="36"/>
      <c r="J13" s="37">
        <v>61.3</v>
      </c>
      <c r="K13" s="70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32</v>
      </c>
      <c r="E14" s="36"/>
      <c r="F14" s="36">
        <v>3582</v>
      </c>
      <c r="G14" s="70"/>
      <c r="H14" s="36">
        <v>2050</v>
      </c>
      <c r="I14" s="36"/>
      <c r="J14" s="37">
        <v>66.7</v>
      </c>
      <c r="K14" s="70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32</v>
      </c>
      <c r="E15" s="36"/>
      <c r="F15" s="36">
        <v>3582</v>
      </c>
      <c r="G15" s="70"/>
      <c r="H15" s="36">
        <v>2050</v>
      </c>
      <c r="I15" s="36"/>
      <c r="J15" s="37">
        <v>69.900000000000006</v>
      </c>
      <c r="K15" s="70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3582</v>
      </c>
      <c r="G16" s="70"/>
      <c r="H16" s="36">
        <v>2050</v>
      </c>
      <c r="I16" s="36"/>
      <c r="J16" s="37">
        <v>75</v>
      </c>
      <c r="K16" s="70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3582</v>
      </c>
      <c r="G17" s="70"/>
      <c r="H17" s="36">
        <v>2050</v>
      </c>
      <c r="I17" s="36"/>
      <c r="J17" s="37">
        <v>62.1</v>
      </c>
      <c r="K17" s="70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3582</v>
      </c>
      <c r="G18" s="70"/>
      <c r="H18" s="36">
        <v>2050</v>
      </c>
      <c r="I18" s="36"/>
      <c r="J18" s="37">
        <v>60.3</v>
      </c>
      <c r="K18" s="70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3456</v>
      </c>
      <c r="G19" s="70"/>
      <c r="H19" s="36">
        <v>2024.8</v>
      </c>
      <c r="I19" s="36"/>
      <c r="J19" s="37">
        <v>55.6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3296.3548387096776</v>
      </c>
      <c r="G20" s="36"/>
      <c r="H20" s="36">
        <v>1942.8387096774193</v>
      </c>
      <c r="I20" s="36"/>
      <c r="J20" s="37">
        <v>53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3541.3629032258063</v>
      </c>
      <c r="G21" s="42">
        <v>1</v>
      </c>
      <c r="H21" s="40">
        <f>AVERAGE(H9:H20)</f>
        <v>2035.386559139785</v>
      </c>
      <c r="I21" s="42">
        <v>1</v>
      </c>
      <c r="J21" s="41">
        <v>57.2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3596.2903225806454</v>
      </c>
      <c r="G9" s="36"/>
      <c r="H9" s="36">
        <v>2049.7096774193546</v>
      </c>
      <c r="I9" s="36"/>
      <c r="J9" s="37">
        <v>44.2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43.9</v>
      </c>
      <c r="K10" s="70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51.3</v>
      </c>
      <c r="K12" s="70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2081</v>
      </c>
      <c r="I13" s="36"/>
      <c r="J13" s="37">
        <v>57.2</v>
      </c>
      <c r="K13" s="70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2081</v>
      </c>
      <c r="I14" s="36"/>
      <c r="J14" s="37">
        <v>62.4</v>
      </c>
      <c r="K14" s="70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2081</v>
      </c>
      <c r="I15" s="36"/>
      <c r="J15" s="37">
        <v>71.400000000000006</v>
      </c>
      <c r="K15" s="70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3554</v>
      </c>
      <c r="G16" s="70"/>
      <c r="H16" s="36">
        <v>2027</v>
      </c>
      <c r="I16" s="36"/>
      <c r="J16" s="37">
        <v>74.900000000000006</v>
      </c>
      <c r="K16" s="70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3554</v>
      </c>
      <c r="G17" s="70"/>
      <c r="H17" s="36">
        <v>2027</v>
      </c>
      <c r="I17" s="36"/>
      <c r="J17" s="37">
        <v>65</v>
      </c>
      <c r="K17" s="70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3554</v>
      </c>
      <c r="G18" s="70"/>
      <c r="H18" s="36">
        <v>2027</v>
      </c>
      <c r="I18" s="36"/>
      <c r="J18" s="37">
        <v>58.4</v>
      </c>
      <c r="K18" s="70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3554</v>
      </c>
      <c r="G19" s="70"/>
      <c r="H19" s="36">
        <v>2027</v>
      </c>
      <c r="I19" s="36"/>
      <c r="J19" s="37">
        <v>54.3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3520.0967741935483</v>
      </c>
      <c r="G20" s="36"/>
      <c r="H20" s="36">
        <v>1998.1612903225807</v>
      </c>
      <c r="I20" s="36"/>
      <c r="J20" s="37">
        <v>48.2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3601</v>
      </c>
      <c r="G21" s="42">
        <v>1</v>
      </c>
      <c r="H21" s="40">
        <f>AVERAGE(H9:H20)</f>
        <v>2053.489247311828</v>
      </c>
      <c r="I21" s="42">
        <v>1</v>
      </c>
      <c r="J21" s="41">
        <v>56.9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3569.6774193548385</v>
      </c>
      <c r="G9" s="36"/>
      <c r="H9" s="36">
        <v>2033.1290322580646</v>
      </c>
      <c r="I9" s="36"/>
      <c r="J9" s="37">
        <v>41.8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39.299999999999997</v>
      </c>
      <c r="K10" s="70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53.6</v>
      </c>
      <c r="K12" s="70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2082</v>
      </c>
      <c r="I13" s="36"/>
      <c r="J13" s="37">
        <v>62.4</v>
      </c>
      <c r="K13" s="70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2082</v>
      </c>
      <c r="I14" s="36"/>
      <c r="J14" s="37">
        <v>62.7</v>
      </c>
      <c r="K14" s="70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2082</v>
      </c>
      <c r="I15" s="36"/>
      <c r="J15" s="37">
        <v>65.900000000000006</v>
      </c>
      <c r="K15" s="70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3648</v>
      </c>
      <c r="G16" s="70"/>
      <c r="H16" s="36">
        <v>2082</v>
      </c>
      <c r="I16" s="36"/>
      <c r="J16" s="37">
        <v>77</v>
      </c>
      <c r="K16" s="70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3648</v>
      </c>
      <c r="G17" s="70"/>
      <c r="H17" s="36">
        <v>2082</v>
      </c>
      <c r="I17" s="36"/>
      <c r="J17" s="37">
        <v>64.8</v>
      </c>
      <c r="K17" s="70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3648</v>
      </c>
      <c r="G18" s="70"/>
      <c r="H18" s="36">
        <v>2082</v>
      </c>
      <c r="I18" s="36"/>
      <c r="J18" s="37">
        <v>60.3</v>
      </c>
      <c r="K18" s="70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74">
        <v>3648</v>
      </c>
      <c r="G19" s="36"/>
      <c r="H19" s="36">
        <v>2081</v>
      </c>
      <c r="I19" s="36"/>
      <c r="J19" s="37">
        <v>53.1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3570</v>
      </c>
      <c r="G20" s="36"/>
      <c r="H20" s="36">
        <v>2032.8064516129032</v>
      </c>
      <c r="I20" s="36"/>
      <c r="J20" s="37">
        <v>49.4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3634.9731182795699</v>
      </c>
      <c r="G21" s="42">
        <v>1</v>
      </c>
      <c r="H21" s="40">
        <f>AVERAGE(H9:H20)</f>
        <v>2073.494623655914</v>
      </c>
      <c r="I21" s="42">
        <v>1</v>
      </c>
      <c r="J21" s="41">
        <v>56.9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89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69">
        <v>34</v>
      </c>
      <c r="C9" s="36"/>
      <c r="D9" s="69">
        <v>34</v>
      </c>
      <c r="E9" s="36"/>
      <c r="F9" s="36">
        <v>3678.1290322580644</v>
      </c>
      <c r="G9" s="36"/>
      <c r="H9" s="36">
        <v>2092.6129032258063</v>
      </c>
      <c r="I9" s="36"/>
      <c r="J9" s="37">
        <v>39.1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3702.8571428571427</v>
      </c>
      <c r="G10" s="78"/>
      <c r="H10" s="48">
        <v>2112.7857142857142</v>
      </c>
      <c r="I10" s="48"/>
      <c r="J10" s="49">
        <v>42.3</v>
      </c>
      <c r="K10" s="78"/>
      <c r="L10" s="36">
        <f t="shared" si="0"/>
        <v>25134</v>
      </c>
      <c r="M10" s="48">
        <v>13467</v>
      </c>
      <c r="N10" s="48">
        <v>11667</v>
      </c>
      <c r="O10" s="48"/>
      <c r="P10" s="36">
        <f t="shared" si="1"/>
        <v>43898</v>
      </c>
      <c r="Q10" s="48">
        <v>21421</v>
      </c>
      <c r="R10" s="48">
        <v>22477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3710</v>
      </c>
      <c r="G11" s="78"/>
      <c r="H11" s="48">
        <v>2117</v>
      </c>
      <c r="I11" s="48"/>
      <c r="J11" s="49">
        <v>46.6</v>
      </c>
      <c r="K11" s="78"/>
      <c r="L11" s="36">
        <f t="shared" si="0"/>
        <v>32838</v>
      </c>
      <c r="M11" s="48">
        <v>18053</v>
      </c>
      <c r="N11" s="48">
        <v>14785</v>
      </c>
      <c r="O11" s="48"/>
      <c r="P11" s="36">
        <f t="shared" si="1"/>
        <v>53635</v>
      </c>
      <c r="Q11" s="48">
        <v>25950</v>
      </c>
      <c r="R11" s="48">
        <v>27685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3710</v>
      </c>
      <c r="G12" s="78"/>
      <c r="H12" s="48">
        <v>2117</v>
      </c>
      <c r="I12" s="48"/>
      <c r="J12" s="49">
        <v>54.8</v>
      </c>
      <c r="K12" s="78"/>
      <c r="L12" s="36">
        <f t="shared" si="0"/>
        <v>34141</v>
      </c>
      <c r="M12" s="48">
        <v>18095</v>
      </c>
      <c r="N12" s="48">
        <v>16046</v>
      </c>
      <c r="O12" s="48"/>
      <c r="P12" s="36">
        <f t="shared" si="1"/>
        <v>61002</v>
      </c>
      <c r="Q12" s="48">
        <v>27943</v>
      </c>
      <c r="R12" s="48">
        <v>33059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3710</v>
      </c>
      <c r="G13" s="78"/>
      <c r="H13" s="48">
        <v>2117</v>
      </c>
      <c r="I13" s="48"/>
      <c r="J13" s="49">
        <v>59.5</v>
      </c>
      <c r="K13" s="78"/>
      <c r="L13" s="36">
        <f t="shared" si="0"/>
        <v>40571</v>
      </c>
      <c r="M13" s="48">
        <v>21836</v>
      </c>
      <c r="N13" s="48">
        <v>18735</v>
      </c>
      <c r="O13" s="48"/>
      <c r="P13" s="36">
        <f t="shared" si="1"/>
        <v>68462</v>
      </c>
      <c r="Q13" s="48">
        <v>34641</v>
      </c>
      <c r="R13" s="48">
        <v>33821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3710</v>
      </c>
      <c r="G14" s="78"/>
      <c r="H14" s="48">
        <v>2117</v>
      </c>
      <c r="I14" s="48"/>
      <c r="J14" s="49">
        <v>66.900000000000006</v>
      </c>
      <c r="K14" s="78"/>
      <c r="L14" s="36">
        <f t="shared" si="0"/>
        <v>45367</v>
      </c>
      <c r="M14" s="48">
        <v>25324</v>
      </c>
      <c r="N14" s="48">
        <v>20043</v>
      </c>
      <c r="O14" s="48"/>
      <c r="P14" s="36">
        <f t="shared" si="1"/>
        <v>74453</v>
      </c>
      <c r="Q14" s="48">
        <v>39122</v>
      </c>
      <c r="R14" s="48">
        <v>35331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3713</v>
      </c>
      <c r="G15" s="78"/>
      <c r="H15" s="48">
        <v>2118</v>
      </c>
      <c r="I15" s="48"/>
      <c r="J15" s="49">
        <v>64.8</v>
      </c>
      <c r="K15" s="78"/>
      <c r="L15" s="36">
        <f t="shared" si="0"/>
        <v>44341</v>
      </c>
      <c r="M15" s="48">
        <v>15847</v>
      </c>
      <c r="N15" s="48">
        <v>28494</v>
      </c>
      <c r="O15" s="48"/>
      <c r="P15" s="36">
        <f t="shared" si="1"/>
        <v>74632</v>
      </c>
      <c r="Q15" s="48">
        <v>28527</v>
      </c>
      <c r="R15" s="48">
        <v>46105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3713</v>
      </c>
      <c r="G16" s="78"/>
      <c r="H16" s="48">
        <v>2118</v>
      </c>
      <c r="I16" s="48"/>
      <c r="J16" s="49">
        <v>71.599999999999994</v>
      </c>
      <c r="K16" s="78"/>
      <c r="L16" s="36">
        <f t="shared" si="0"/>
        <v>48020</v>
      </c>
      <c r="M16" s="48">
        <v>19546</v>
      </c>
      <c r="N16" s="48">
        <v>28474</v>
      </c>
      <c r="O16" s="48"/>
      <c r="P16" s="36">
        <f t="shared" si="1"/>
        <v>82392</v>
      </c>
      <c r="Q16" s="48">
        <v>32464</v>
      </c>
      <c r="R16" s="48">
        <v>49928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3713</v>
      </c>
      <c r="G17" s="78"/>
      <c r="H17" s="48">
        <v>2118</v>
      </c>
      <c r="I17" s="48"/>
      <c r="J17" s="49">
        <v>61.4</v>
      </c>
      <c r="K17" s="78"/>
      <c r="L17" s="36">
        <f t="shared" si="0"/>
        <v>41912</v>
      </c>
      <c r="M17" s="48">
        <v>20350</v>
      </c>
      <c r="N17" s="48">
        <v>21562</v>
      </c>
      <c r="O17" s="48"/>
      <c r="P17" s="36">
        <f t="shared" si="1"/>
        <v>68396</v>
      </c>
      <c r="Q17" s="48">
        <v>31204</v>
      </c>
      <c r="R17" s="48">
        <v>37192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3679.4516129032259</v>
      </c>
      <c r="G18" s="78"/>
      <c r="H18" s="48">
        <v>2098.9032258064517</v>
      </c>
      <c r="I18" s="48"/>
      <c r="J18" s="49">
        <v>58.2</v>
      </c>
      <c r="K18" s="78"/>
      <c r="L18" s="36">
        <f t="shared" si="0"/>
        <v>39689</v>
      </c>
      <c r="M18" s="48">
        <v>21679</v>
      </c>
      <c r="N18" s="48">
        <v>18010</v>
      </c>
      <c r="O18" s="48"/>
      <c r="P18" s="36">
        <f t="shared" si="1"/>
        <v>66361</v>
      </c>
      <c r="Q18" s="48">
        <v>33395</v>
      </c>
      <c r="R18" s="48">
        <v>32966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3648</v>
      </c>
      <c r="G19" s="48"/>
      <c r="H19" s="48">
        <v>2081</v>
      </c>
      <c r="I19" s="48"/>
      <c r="J19" s="49">
        <v>56.3</v>
      </c>
      <c r="K19" s="48"/>
      <c r="L19" s="36">
        <f t="shared" si="0"/>
        <v>37613</v>
      </c>
      <c r="M19" s="48">
        <v>23439</v>
      </c>
      <c r="N19" s="48">
        <v>14174</v>
      </c>
      <c r="O19" s="48"/>
      <c r="P19" s="36">
        <f t="shared" si="1"/>
        <v>61652</v>
      </c>
      <c r="Q19" s="48">
        <v>34781</v>
      </c>
      <c r="R19" s="48">
        <v>26871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3547.483870967742</v>
      </c>
      <c r="G20" s="48"/>
      <c r="H20" s="48">
        <v>2013.4193548387098</v>
      </c>
      <c r="I20" s="48"/>
      <c r="J20" s="49">
        <v>44.3</v>
      </c>
      <c r="K20" s="48"/>
      <c r="L20" s="36">
        <f t="shared" si="0"/>
        <v>30333</v>
      </c>
      <c r="M20" s="48">
        <v>15934</v>
      </c>
      <c r="N20" s="48">
        <v>14399</v>
      </c>
      <c r="O20" s="48"/>
      <c r="P20" s="36">
        <f t="shared" si="1"/>
        <v>48708</v>
      </c>
      <c r="Q20" s="48">
        <v>22920</v>
      </c>
      <c r="R20" s="48">
        <v>25788</v>
      </c>
    </row>
    <row r="21" spans="1:18" ht="11.25" customHeight="1" x14ac:dyDescent="0.2">
      <c r="A21" s="55" t="s">
        <v>61</v>
      </c>
      <c r="B21" s="52">
        <f>AVERAGE(B9:B20)</f>
        <v>33.833333333333336</v>
      </c>
      <c r="C21" s="54">
        <v>1</v>
      </c>
      <c r="D21" s="52">
        <f>AVERAGE(D9:D20)</f>
        <v>33.833333333333336</v>
      </c>
      <c r="E21" s="54">
        <v>1</v>
      </c>
      <c r="F21" s="52">
        <f>AVERAGE(F9:F20)</f>
        <v>3686.2434715821814</v>
      </c>
      <c r="G21" s="54">
        <v>1</v>
      </c>
      <c r="H21" s="52">
        <f>AVERAGE(H9:H20)</f>
        <v>2101.7267665130566</v>
      </c>
      <c r="I21" s="54">
        <v>1</v>
      </c>
      <c r="J21" s="53">
        <v>55.6</v>
      </c>
      <c r="K21" s="52"/>
      <c r="L21" s="52">
        <f t="shared" si="0"/>
        <v>446610</v>
      </c>
      <c r="M21" s="52">
        <f>SUM(M9:M20)</f>
        <v>229403</v>
      </c>
      <c r="N21" s="52">
        <f>SUM(N9:N20)</f>
        <v>217207</v>
      </c>
      <c r="O21" s="52"/>
      <c r="P21" s="52">
        <f t="shared" si="1"/>
        <v>748204</v>
      </c>
      <c r="Q21" s="52">
        <f>SUM(Q9:Q20)</f>
        <v>356272</v>
      </c>
      <c r="R21" s="52">
        <f>SUM(R9:R20)</f>
        <v>391932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</row>
    <row r="24" spans="1:18" ht="11.25" customHeight="1" x14ac:dyDescent="0.2">
      <c r="A24" s="76" t="s">
        <v>59</v>
      </c>
    </row>
    <row r="25" spans="1:18" ht="11.25" customHeight="1" x14ac:dyDescent="0.2">
      <c r="R25" s="46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90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34</v>
      </c>
      <c r="C9" s="48"/>
      <c r="D9" s="81">
        <v>34</v>
      </c>
      <c r="E9" s="48"/>
      <c r="F9" s="48">
        <v>3750.8387096774195</v>
      </c>
      <c r="G9" s="48"/>
      <c r="H9" s="48">
        <v>2094.516129032258</v>
      </c>
      <c r="I9" s="48"/>
      <c r="J9" s="49">
        <v>35.200000000000003</v>
      </c>
      <c r="K9" s="48"/>
      <c r="L9" s="48">
        <f t="shared" ref="L9:L21" si="0">SUM(M9:N9)</f>
        <v>25367</v>
      </c>
      <c r="M9" s="48">
        <v>14575</v>
      </c>
      <c r="N9" s="48">
        <v>10792</v>
      </c>
      <c r="O9" s="48"/>
      <c r="P9" s="48">
        <f t="shared" ref="P9:P21" si="1">SUM(Q9:R9)</f>
        <v>40979</v>
      </c>
      <c r="Q9" s="48">
        <v>20471</v>
      </c>
      <c r="R9" s="48">
        <v>20508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3790</v>
      </c>
      <c r="G10" s="78"/>
      <c r="H10" s="48">
        <v>2118</v>
      </c>
      <c r="I10" s="48"/>
      <c r="J10" s="49">
        <v>43.3</v>
      </c>
      <c r="K10" s="78"/>
      <c r="L10" s="48">
        <f t="shared" si="0"/>
        <v>25987</v>
      </c>
      <c r="M10" s="48">
        <v>15099</v>
      </c>
      <c r="N10" s="48">
        <v>10888</v>
      </c>
      <c r="O10" s="48"/>
      <c r="P10" s="48">
        <f t="shared" si="1"/>
        <v>47628</v>
      </c>
      <c r="Q10" s="48">
        <v>24307</v>
      </c>
      <c r="R10" s="48">
        <v>23321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3790</v>
      </c>
      <c r="G11" s="78"/>
      <c r="H11" s="48">
        <v>2118</v>
      </c>
      <c r="I11" s="48"/>
      <c r="J11" s="49">
        <v>45.4</v>
      </c>
      <c r="K11" s="78"/>
      <c r="L11" s="48">
        <f t="shared" si="0"/>
        <v>32264</v>
      </c>
      <c r="M11" s="48">
        <v>19026</v>
      </c>
      <c r="N11" s="48">
        <v>13238</v>
      </c>
      <c r="O11" s="48"/>
      <c r="P11" s="48">
        <f t="shared" si="1"/>
        <v>53399</v>
      </c>
      <c r="Q11" s="48">
        <v>28433</v>
      </c>
      <c r="R11" s="48">
        <v>24966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3778.1</v>
      </c>
      <c r="G12" s="78"/>
      <c r="H12" s="48">
        <v>2112.9</v>
      </c>
      <c r="I12" s="48"/>
      <c r="J12" s="49">
        <v>49.5</v>
      </c>
      <c r="K12" s="78"/>
      <c r="L12" s="48">
        <f t="shared" si="0"/>
        <v>31863</v>
      </c>
      <c r="M12" s="48">
        <v>16774</v>
      </c>
      <c r="N12" s="48">
        <v>15089</v>
      </c>
      <c r="O12" s="48"/>
      <c r="P12" s="48">
        <f t="shared" si="1"/>
        <v>56049</v>
      </c>
      <c r="Q12" s="48">
        <v>27365</v>
      </c>
      <c r="R12" s="48">
        <v>28684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3785</v>
      </c>
      <c r="G13" s="78"/>
      <c r="H13" s="48">
        <v>2118</v>
      </c>
      <c r="I13" s="48"/>
      <c r="J13" s="49">
        <v>56.7</v>
      </c>
      <c r="K13" s="78"/>
      <c r="L13" s="48">
        <f t="shared" si="0"/>
        <v>42122</v>
      </c>
      <c r="M13" s="48">
        <v>22398</v>
      </c>
      <c r="N13" s="48">
        <v>19724</v>
      </c>
      <c r="O13" s="48"/>
      <c r="P13" s="48">
        <f t="shared" si="1"/>
        <v>66552</v>
      </c>
      <c r="Q13" s="48">
        <v>32337</v>
      </c>
      <c r="R13" s="48">
        <v>34215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3785</v>
      </c>
      <c r="G14" s="78"/>
      <c r="H14" s="48">
        <v>2118</v>
      </c>
      <c r="I14" s="48"/>
      <c r="J14" s="49">
        <v>59.5</v>
      </c>
      <c r="K14" s="78"/>
      <c r="L14" s="48">
        <f t="shared" si="0"/>
        <v>43162</v>
      </c>
      <c r="M14" s="48">
        <v>22746</v>
      </c>
      <c r="N14" s="48">
        <v>20416</v>
      </c>
      <c r="O14" s="48"/>
      <c r="P14" s="48">
        <f t="shared" si="1"/>
        <v>67617</v>
      </c>
      <c r="Q14" s="48">
        <v>32968</v>
      </c>
      <c r="R14" s="48">
        <v>34649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3785</v>
      </c>
      <c r="G15" s="78"/>
      <c r="H15" s="48">
        <v>2118</v>
      </c>
      <c r="I15" s="48"/>
      <c r="J15" s="49">
        <v>60.7</v>
      </c>
      <c r="K15" s="78"/>
      <c r="L15" s="48">
        <f t="shared" si="0"/>
        <v>42732</v>
      </c>
      <c r="M15" s="48">
        <v>17351</v>
      </c>
      <c r="N15" s="48">
        <v>25381</v>
      </c>
      <c r="O15" s="48"/>
      <c r="P15" s="48">
        <f t="shared" si="1"/>
        <v>71277</v>
      </c>
      <c r="Q15" s="48">
        <v>28601</v>
      </c>
      <c r="R15" s="48">
        <v>42676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3774</v>
      </c>
      <c r="G16" s="78"/>
      <c r="H16" s="48">
        <v>2117</v>
      </c>
      <c r="I16" s="48"/>
      <c r="J16" s="49">
        <v>66.599999999999994</v>
      </c>
      <c r="K16" s="78"/>
      <c r="L16" s="48">
        <f t="shared" si="0"/>
        <v>46542</v>
      </c>
      <c r="M16" s="48">
        <v>18655</v>
      </c>
      <c r="N16" s="48">
        <v>27887</v>
      </c>
      <c r="O16" s="48"/>
      <c r="P16" s="48">
        <f t="shared" si="1"/>
        <v>77871</v>
      </c>
      <c r="Q16" s="48">
        <v>30775</v>
      </c>
      <c r="R16" s="48">
        <v>47096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3777</v>
      </c>
      <c r="G17" s="78"/>
      <c r="H17" s="48">
        <v>2117</v>
      </c>
      <c r="I17" s="48"/>
      <c r="J17" s="49">
        <v>60.6</v>
      </c>
      <c r="K17" s="78"/>
      <c r="L17" s="48">
        <f t="shared" si="0"/>
        <v>41121</v>
      </c>
      <c r="M17" s="48">
        <v>18093</v>
      </c>
      <c r="N17" s="48">
        <v>23028</v>
      </c>
      <c r="O17" s="48"/>
      <c r="P17" s="48">
        <f t="shared" si="1"/>
        <v>68663</v>
      </c>
      <c r="Q17" s="48">
        <v>27981</v>
      </c>
      <c r="R17" s="48">
        <v>40682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3777</v>
      </c>
      <c r="G18" s="78"/>
      <c r="H18" s="48">
        <v>2117</v>
      </c>
      <c r="I18" s="48"/>
      <c r="J18" s="49">
        <v>53.2</v>
      </c>
      <c r="K18" s="78"/>
      <c r="L18" s="48">
        <f t="shared" si="0"/>
        <v>37010</v>
      </c>
      <c r="M18" s="48">
        <v>19347</v>
      </c>
      <c r="N18" s="48">
        <v>17663</v>
      </c>
      <c r="O18" s="48"/>
      <c r="P18" s="48">
        <f t="shared" si="1"/>
        <v>62256</v>
      </c>
      <c r="Q18" s="48">
        <v>30506</v>
      </c>
      <c r="R18" s="48">
        <v>31750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3777</v>
      </c>
      <c r="G19" s="48"/>
      <c r="H19" s="48">
        <v>2117</v>
      </c>
      <c r="I19" s="48"/>
      <c r="J19" s="49">
        <v>53.5</v>
      </c>
      <c r="K19" s="48"/>
      <c r="L19" s="48">
        <f t="shared" si="0"/>
        <v>36670</v>
      </c>
      <c r="M19" s="48">
        <v>22633</v>
      </c>
      <c r="N19" s="48">
        <v>14037</v>
      </c>
      <c r="O19" s="48"/>
      <c r="P19" s="48">
        <f t="shared" si="1"/>
        <v>60671</v>
      </c>
      <c r="Q19" s="48">
        <v>34839</v>
      </c>
      <c r="R19" s="48">
        <v>25832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3723.0645161290322</v>
      </c>
      <c r="G20" s="48"/>
      <c r="H20" s="48">
        <v>2088.0645161290322</v>
      </c>
      <c r="I20" s="48"/>
      <c r="J20" s="49">
        <v>44.9</v>
      </c>
      <c r="K20" s="48"/>
      <c r="L20" s="48">
        <f t="shared" si="0"/>
        <v>32514</v>
      </c>
      <c r="M20" s="48">
        <v>18784</v>
      </c>
      <c r="N20" s="48">
        <v>13730</v>
      </c>
      <c r="O20" s="48"/>
      <c r="P20" s="48">
        <f t="shared" si="1"/>
        <v>51824</v>
      </c>
      <c r="Q20" s="48">
        <v>26956</v>
      </c>
      <c r="R20" s="48">
        <v>24868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3774.3336021505379</v>
      </c>
      <c r="G21" s="54">
        <v>1</v>
      </c>
      <c r="H21" s="52">
        <f>AVERAGE(H9:H20)</f>
        <v>2112.7900537634409</v>
      </c>
      <c r="I21" s="54">
        <v>1</v>
      </c>
      <c r="J21" s="53">
        <v>52.5</v>
      </c>
      <c r="K21" s="52"/>
      <c r="L21" s="52">
        <f t="shared" si="0"/>
        <v>437354</v>
      </c>
      <c r="M21" s="52">
        <f>SUM(M9:M20)</f>
        <v>225481</v>
      </c>
      <c r="N21" s="52">
        <f>SUM(N9:N20)</f>
        <v>211873</v>
      </c>
      <c r="O21" s="52"/>
      <c r="P21" s="52">
        <f t="shared" si="1"/>
        <v>724786</v>
      </c>
      <c r="Q21" s="52">
        <f>SUM(Q9:Q20)</f>
        <v>345539</v>
      </c>
      <c r="R21" s="52">
        <f>SUM(R9:R20)</f>
        <v>379247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91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33</v>
      </c>
      <c r="C9" s="48"/>
      <c r="D9" s="81">
        <v>33</v>
      </c>
      <c r="E9" s="48"/>
      <c r="F9" s="48">
        <v>3536.3870967741937</v>
      </c>
      <c r="G9" s="48"/>
      <c r="H9" s="48">
        <v>1967.8709677419354</v>
      </c>
      <c r="I9" s="48"/>
      <c r="J9" s="49">
        <v>45.2</v>
      </c>
      <c r="K9" s="48"/>
      <c r="L9" s="48">
        <f t="shared" ref="L9:L21" si="0">SUM(M9:N9)</f>
        <v>26228</v>
      </c>
      <c r="M9" s="48">
        <v>15681</v>
      </c>
      <c r="N9" s="48">
        <v>10547</v>
      </c>
      <c r="O9" s="48"/>
      <c r="P9" s="48">
        <f t="shared" ref="P9:P21" si="1">SUM(Q9:R9)</f>
        <v>49541</v>
      </c>
      <c r="Q9" s="48">
        <v>26429</v>
      </c>
      <c r="R9" s="48">
        <v>23112</v>
      </c>
    </row>
    <row r="10" spans="1:18" ht="11.25" customHeight="1" x14ac:dyDescent="0.2">
      <c r="A10" s="51" t="s">
        <v>69</v>
      </c>
      <c r="B10" s="81">
        <v>33</v>
      </c>
      <c r="C10" s="48"/>
      <c r="D10" s="81">
        <v>33</v>
      </c>
      <c r="E10" s="48"/>
      <c r="F10" s="48">
        <v>3610</v>
      </c>
      <c r="G10" s="78"/>
      <c r="H10" s="48">
        <v>2019</v>
      </c>
      <c r="I10" s="48"/>
      <c r="J10" s="49">
        <v>42.1</v>
      </c>
      <c r="K10" s="78"/>
      <c r="L10" s="48">
        <f t="shared" si="0"/>
        <v>25713</v>
      </c>
      <c r="M10" s="48">
        <v>15024</v>
      </c>
      <c r="N10" s="48">
        <v>10689</v>
      </c>
      <c r="O10" s="48"/>
      <c r="P10" s="48">
        <f t="shared" si="1"/>
        <v>42591</v>
      </c>
      <c r="Q10" s="48">
        <v>22608</v>
      </c>
      <c r="R10" s="48">
        <v>19983</v>
      </c>
    </row>
    <row r="11" spans="1:18" ht="11.25" customHeight="1" x14ac:dyDescent="0.2">
      <c r="A11" s="51" t="s">
        <v>68</v>
      </c>
      <c r="B11" s="81">
        <v>33</v>
      </c>
      <c r="C11" s="48"/>
      <c r="D11" s="81">
        <v>33</v>
      </c>
      <c r="E11" s="48"/>
      <c r="F11" s="48">
        <v>3610</v>
      </c>
      <c r="G11" s="78"/>
      <c r="H11" s="48">
        <v>2019</v>
      </c>
      <c r="I11" s="48"/>
      <c r="J11" s="49">
        <v>48</v>
      </c>
      <c r="K11" s="78"/>
      <c r="L11" s="48">
        <f t="shared" si="0"/>
        <v>30954</v>
      </c>
      <c r="M11" s="48">
        <v>18171</v>
      </c>
      <c r="N11" s="48">
        <v>12783</v>
      </c>
      <c r="O11" s="48"/>
      <c r="P11" s="48">
        <f t="shared" si="1"/>
        <v>53742</v>
      </c>
      <c r="Q11" s="48">
        <v>28986</v>
      </c>
      <c r="R11" s="48">
        <v>24756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3700</v>
      </c>
      <c r="G12" s="78"/>
      <c r="H12" s="48">
        <v>2068.5</v>
      </c>
      <c r="I12" s="48"/>
      <c r="J12" s="49">
        <v>48.5</v>
      </c>
      <c r="K12" s="78"/>
      <c r="L12" s="48">
        <f t="shared" si="0"/>
        <v>32315</v>
      </c>
      <c r="M12" s="48">
        <v>16860</v>
      </c>
      <c r="N12" s="48">
        <v>15455</v>
      </c>
      <c r="O12" s="48"/>
      <c r="P12" s="48">
        <f t="shared" si="1"/>
        <v>53866</v>
      </c>
      <c r="Q12" s="48">
        <v>26085</v>
      </c>
      <c r="R12" s="48">
        <v>27781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3790</v>
      </c>
      <c r="G13" s="78"/>
      <c r="H13" s="48">
        <v>2118</v>
      </c>
      <c r="I13" s="48"/>
      <c r="J13" s="49">
        <v>56.5</v>
      </c>
      <c r="K13" s="78"/>
      <c r="L13" s="48">
        <f t="shared" si="0"/>
        <v>37360</v>
      </c>
      <c r="M13" s="48">
        <v>20424</v>
      </c>
      <c r="N13" s="48">
        <v>16936</v>
      </c>
      <c r="O13" s="48"/>
      <c r="P13" s="48">
        <f t="shared" si="1"/>
        <v>66415</v>
      </c>
      <c r="Q13" s="48">
        <v>32254</v>
      </c>
      <c r="R13" s="48">
        <v>34161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3790</v>
      </c>
      <c r="G14" s="78"/>
      <c r="H14" s="48">
        <v>2118</v>
      </c>
      <c r="I14" s="48"/>
      <c r="J14" s="49">
        <v>61.5</v>
      </c>
      <c r="K14" s="78"/>
      <c r="L14" s="48">
        <f t="shared" si="0"/>
        <v>42579</v>
      </c>
      <c r="M14" s="48">
        <v>21432</v>
      </c>
      <c r="N14" s="48">
        <v>21147</v>
      </c>
      <c r="O14" s="48"/>
      <c r="P14" s="48">
        <f t="shared" si="1"/>
        <v>69874</v>
      </c>
      <c r="Q14" s="48">
        <v>33662</v>
      </c>
      <c r="R14" s="48">
        <v>36212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3790</v>
      </c>
      <c r="G15" s="78"/>
      <c r="H15" s="48">
        <v>2118</v>
      </c>
      <c r="I15" s="48"/>
      <c r="J15" s="49">
        <v>65.5</v>
      </c>
      <c r="K15" s="78"/>
      <c r="L15" s="48">
        <f t="shared" si="0"/>
        <v>41826</v>
      </c>
      <c r="M15" s="48">
        <v>17696</v>
      </c>
      <c r="N15" s="48">
        <v>24130</v>
      </c>
      <c r="O15" s="48"/>
      <c r="P15" s="48">
        <f t="shared" si="1"/>
        <v>78287</v>
      </c>
      <c r="Q15" s="48">
        <v>31735</v>
      </c>
      <c r="R15" s="48">
        <v>46552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3790</v>
      </c>
      <c r="G16" s="78"/>
      <c r="H16" s="48">
        <v>2118</v>
      </c>
      <c r="I16" s="48"/>
      <c r="J16" s="49">
        <v>64.599999999999994</v>
      </c>
      <c r="K16" s="78"/>
      <c r="L16" s="48">
        <f t="shared" si="0"/>
        <v>44706</v>
      </c>
      <c r="M16" s="48">
        <v>18777</v>
      </c>
      <c r="N16" s="48">
        <v>25929</v>
      </c>
      <c r="O16" s="48"/>
      <c r="P16" s="48">
        <f t="shared" si="1"/>
        <v>75906</v>
      </c>
      <c r="Q16" s="48">
        <v>30712</v>
      </c>
      <c r="R16" s="48">
        <v>45194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3790</v>
      </c>
      <c r="G17" s="78"/>
      <c r="H17" s="48">
        <v>2118</v>
      </c>
      <c r="I17" s="48"/>
      <c r="J17" s="49">
        <v>61.5</v>
      </c>
      <c r="K17" s="78"/>
      <c r="L17" s="48">
        <f t="shared" si="0"/>
        <v>40440</v>
      </c>
      <c r="M17" s="48">
        <v>20856</v>
      </c>
      <c r="N17" s="48">
        <v>19584</v>
      </c>
      <c r="O17" s="48"/>
      <c r="P17" s="48">
        <f t="shared" si="1"/>
        <v>69941</v>
      </c>
      <c r="Q17" s="48">
        <v>33843</v>
      </c>
      <c r="R17" s="48">
        <v>36098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3790</v>
      </c>
      <c r="G18" s="78"/>
      <c r="H18" s="48">
        <v>2118</v>
      </c>
      <c r="I18" s="48"/>
      <c r="J18" s="49">
        <v>56.3</v>
      </c>
      <c r="K18" s="78"/>
      <c r="L18" s="48">
        <f t="shared" si="0"/>
        <v>36335</v>
      </c>
      <c r="M18" s="48">
        <v>20219</v>
      </c>
      <c r="N18" s="48">
        <v>16116</v>
      </c>
      <c r="O18" s="48"/>
      <c r="P18" s="48">
        <f t="shared" si="1"/>
        <v>66205</v>
      </c>
      <c r="Q18" s="48">
        <v>34062</v>
      </c>
      <c r="R18" s="48">
        <v>32143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3790</v>
      </c>
      <c r="G19" s="48"/>
      <c r="H19" s="48">
        <v>2118</v>
      </c>
      <c r="I19" s="48"/>
      <c r="J19" s="49">
        <v>47.5</v>
      </c>
      <c r="K19" s="48"/>
      <c r="L19" s="48">
        <f t="shared" si="0"/>
        <v>32568</v>
      </c>
      <c r="M19" s="48">
        <v>20718</v>
      </c>
      <c r="N19" s="48">
        <v>11850</v>
      </c>
      <c r="O19" s="48"/>
      <c r="P19" s="48">
        <f t="shared" si="1"/>
        <v>54037</v>
      </c>
      <c r="Q19" s="48">
        <v>30467</v>
      </c>
      <c r="R19" s="48">
        <v>23570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3734.1290322580644</v>
      </c>
      <c r="G20" s="48"/>
      <c r="H20" s="48">
        <v>2081.8064516129034</v>
      </c>
      <c r="I20" s="48"/>
      <c r="J20" s="49">
        <v>40.6</v>
      </c>
      <c r="K20" s="48"/>
      <c r="L20" s="48">
        <f t="shared" si="0"/>
        <v>29503</v>
      </c>
      <c r="M20" s="48">
        <v>17272</v>
      </c>
      <c r="N20" s="48">
        <v>12231</v>
      </c>
      <c r="O20" s="48"/>
      <c r="P20" s="48">
        <f t="shared" si="1"/>
        <v>47002</v>
      </c>
      <c r="Q20" s="48">
        <v>24922</v>
      </c>
      <c r="R20" s="48">
        <v>22080</v>
      </c>
    </row>
    <row r="21" spans="1:18" ht="11.25" customHeight="1" x14ac:dyDescent="0.2">
      <c r="A21" s="55" t="s">
        <v>61</v>
      </c>
      <c r="B21" s="52">
        <f>AVERAGE(B9:B20)</f>
        <v>33.75</v>
      </c>
      <c r="C21" s="54">
        <v>1</v>
      </c>
      <c r="D21" s="52">
        <f>AVERAGE(D9:D20)</f>
        <v>33.75</v>
      </c>
      <c r="E21" s="54">
        <v>1</v>
      </c>
      <c r="F21" s="52">
        <f>AVERAGE(F9:F20)</f>
        <v>3726.7096774193546</v>
      </c>
      <c r="G21" s="54">
        <v>1</v>
      </c>
      <c r="H21" s="52">
        <f>AVERAGE(H9:H20)</f>
        <v>2081.8481182795699</v>
      </c>
      <c r="I21" s="54">
        <v>1</v>
      </c>
      <c r="J21" s="53">
        <v>53.5</v>
      </c>
      <c r="K21" s="52"/>
      <c r="L21" s="52">
        <f t="shared" si="0"/>
        <v>420527</v>
      </c>
      <c r="M21" s="52">
        <f>SUM(M9:M20)</f>
        <v>223130</v>
      </c>
      <c r="N21" s="52">
        <f>SUM(N9:N20)</f>
        <v>197397</v>
      </c>
      <c r="O21" s="52"/>
      <c r="P21" s="52">
        <f t="shared" si="1"/>
        <v>727407</v>
      </c>
      <c r="Q21" s="52">
        <f>SUM(Q9:Q20)</f>
        <v>355765</v>
      </c>
      <c r="R21" s="52">
        <f>SUM(R9:R20)</f>
        <v>371642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92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3647.7096774193546</v>
      </c>
      <c r="G9" s="48"/>
      <c r="H9" s="48">
        <v>2049.6451612903224</v>
      </c>
      <c r="I9" s="48"/>
      <c r="J9" s="49">
        <v>35.799999999999997</v>
      </c>
      <c r="K9" s="48"/>
      <c r="L9" s="48">
        <f t="shared" ref="L9:L20" si="0">SUM(M9:N9)</f>
        <v>23992</v>
      </c>
      <c r="M9" s="48">
        <v>14171</v>
      </c>
      <c r="N9" s="48">
        <v>9821</v>
      </c>
      <c r="O9" s="48"/>
      <c r="P9" s="48">
        <f t="shared" ref="P9:P20" si="1">SUM(Q9:R9)</f>
        <v>40517</v>
      </c>
      <c r="Q9" s="48">
        <v>21215</v>
      </c>
      <c r="R9" s="48">
        <v>19302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3667</v>
      </c>
      <c r="G10" s="78"/>
      <c r="H10" s="48">
        <v>2061</v>
      </c>
      <c r="I10" s="48"/>
      <c r="J10" s="49">
        <v>40.299999999999997</v>
      </c>
      <c r="K10" s="78"/>
      <c r="L10" s="48">
        <f t="shared" si="0"/>
        <v>24722</v>
      </c>
      <c r="M10" s="48">
        <v>13494</v>
      </c>
      <c r="N10" s="48">
        <v>11228</v>
      </c>
      <c r="O10" s="48"/>
      <c r="P10" s="48">
        <f t="shared" si="1"/>
        <v>41413</v>
      </c>
      <c r="Q10" s="48">
        <v>20899</v>
      </c>
      <c r="R10" s="48">
        <v>20514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3667</v>
      </c>
      <c r="G11" s="78"/>
      <c r="H11" s="48">
        <v>2061</v>
      </c>
      <c r="I11" s="48"/>
      <c r="J11" s="49">
        <v>44.1</v>
      </c>
      <c r="K11" s="78"/>
      <c r="L11" s="48">
        <f t="shared" si="0"/>
        <v>30056</v>
      </c>
      <c r="M11" s="48">
        <v>16313</v>
      </c>
      <c r="N11" s="48">
        <v>13743</v>
      </c>
      <c r="O11" s="48"/>
      <c r="P11" s="48">
        <f t="shared" si="1"/>
        <v>50086</v>
      </c>
      <c r="Q11" s="48">
        <v>25251</v>
      </c>
      <c r="R11" s="48">
        <v>24835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3667</v>
      </c>
      <c r="G12" s="78"/>
      <c r="H12" s="48">
        <v>2061</v>
      </c>
      <c r="I12" s="48"/>
      <c r="J12" s="49">
        <v>51.9</v>
      </c>
      <c r="K12" s="78"/>
      <c r="L12" s="48">
        <f t="shared" si="0"/>
        <v>31742</v>
      </c>
      <c r="M12" s="48">
        <v>16797</v>
      </c>
      <c r="N12" s="48">
        <v>14945</v>
      </c>
      <c r="O12" s="48"/>
      <c r="P12" s="48">
        <f t="shared" si="1"/>
        <v>57100</v>
      </c>
      <c r="Q12" s="48">
        <v>26008</v>
      </c>
      <c r="R12" s="48">
        <v>31092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2061</v>
      </c>
      <c r="I13" s="48"/>
      <c r="J13" s="49">
        <v>55.8</v>
      </c>
      <c r="K13" s="78"/>
      <c r="L13" s="48">
        <f t="shared" si="0"/>
        <v>37279</v>
      </c>
      <c r="M13" s="48">
        <v>19192</v>
      </c>
      <c r="N13" s="48">
        <v>18087</v>
      </c>
      <c r="O13" s="48"/>
      <c r="P13" s="48">
        <f t="shared" si="1"/>
        <v>63387</v>
      </c>
      <c r="Q13" s="48">
        <v>29851</v>
      </c>
      <c r="R13" s="48">
        <v>33536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2061</v>
      </c>
      <c r="I14" s="48"/>
      <c r="J14" s="49">
        <v>62.4</v>
      </c>
      <c r="K14" s="78"/>
      <c r="L14" s="48">
        <f t="shared" si="0"/>
        <v>41776</v>
      </c>
      <c r="M14" s="48">
        <v>22294</v>
      </c>
      <c r="N14" s="48">
        <v>19482</v>
      </c>
      <c r="O14" s="48"/>
      <c r="P14" s="48">
        <f t="shared" si="1"/>
        <v>68687</v>
      </c>
      <c r="Q14" s="48">
        <v>33208</v>
      </c>
      <c r="R14" s="48">
        <v>35479</v>
      </c>
    </row>
    <row r="15" spans="1:18" ht="11.25" customHeight="1" x14ac:dyDescent="0.2">
      <c r="A15" s="51" t="s">
        <v>65</v>
      </c>
      <c r="B15" s="48">
        <v>33</v>
      </c>
      <c r="C15" s="48"/>
      <c r="D15" s="48">
        <v>33</v>
      </c>
      <c r="E15" s="48"/>
      <c r="F15" s="48">
        <v>3453.1612903225805</v>
      </c>
      <c r="G15" s="78"/>
      <c r="H15" s="48">
        <v>1921.1290322580646</v>
      </c>
      <c r="I15" s="48"/>
      <c r="J15" s="49">
        <v>66.900000000000006</v>
      </c>
      <c r="K15" s="78"/>
      <c r="L15" s="48">
        <f t="shared" si="0"/>
        <v>43580</v>
      </c>
      <c r="M15" s="48">
        <v>18955</v>
      </c>
      <c r="N15" s="48">
        <v>24625</v>
      </c>
      <c r="O15" s="48"/>
      <c r="P15" s="48">
        <f t="shared" si="1"/>
        <v>71648</v>
      </c>
      <c r="Q15" s="48">
        <v>29865</v>
      </c>
      <c r="R15" s="48">
        <v>41783</v>
      </c>
    </row>
    <row r="16" spans="1:18" ht="11.25" customHeight="1" x14ac:dyDescent="0.2">
      <c r="A16" s="51" t="s">
        <v>64</v>
      </c>
      <c r="B16" s="48">
        <v>33</v>
      </c>
      <c r="C16" s="48"/>
      <c r="D16" s="48">
        <v>33</v>
      </c>
      <c r="E16" s="48"/>
      <c r="F16" s="48">
        <v>3608</v>
      </c>
      <c r="G16" s="78"/>
      <c r="H16" s="48">
        <v>2021</v>
      </c>
      <c r="I16" s="48"/>
      <c r="J16" s="49">
        <v>71.400000000000006</v>
      </c>
      <c r="K16" s="78"/>
      <c r="L16" s="48">
        <f t="shared" si="0"/>
        <v>48053</v>
      </c>
      <c r="M16" s="48">
        <v>20104</v>
      </c>
      <c r="N16" s="48">
        <v>27949</v>
      </c>
      <c r="O16" s="48"/>
      <c r="P16" s="48">
        <f t="shared" si="1"/>
        <v>79893</v>
      </c>
      <c r="Q16" s="48">
        <v>30475</v>
      </c>
      <c r="R16" s="48">
        <v>49418</v>
      </c>
    </row>
    <row r="17" spans="1:18" ht="11.25" customHeight="1" x14ac:dyDescent="0.2">
      <c r="A17" s="51" t="s">
        <v>63</v>
      </c>
      <c r="B17" s="48">
        <v>33</v>
      </c>
      <c r="C17" s="48"/>
      <c r="D17" s="48">
        <v>33</v>
      </c>
      <c r="E17" s="48"/>
      <c r="F17" s="48">
        <v>3608</v>
      </c>
      <c r="G17" s="78"/>
      <c r="H17" s="48">
        <v>2021</v>
      </c>
      <c r="I17" s="48"/>
      <c r="J17" s="49">
        <v>63.1</v>
      </c>
      <c r="K17" s="78"/>
      <c r="L17" s="48">
        <f t="shared" si="0"/>
        <v>41107</v>
      </c>
      <c r="M17" s="48">
        <v>20730</v>
      </c>
      <c r="N17" s="48">
        <v>20377</v>
      </c>
      <c r="O17" s="48"/>
      <c r="P17" s="48">
        <f t="shared" si="1"/>
        <v>68248</v>
      </c>
      <c r="Q17" s="48">
        <v>31520</v>
      </c>
      <c r="R17" s="48">
        <v>36728</v>
      </c>
    </row>
    <row r="18" spans="1:18" ht="11.25" customHeight="1" x14ac:dyDescent="0.2">
      <c r="A18" s="51" t="s">
        <v>30</v>
      </c>
      <c r="B18" s="48">
        <v>33</v>
      </c>
      <c r="C18" s="48"/>
      <c r="D18" s="48">
        <v>33</v>
      </c>
      <c r="E18" s="48"/>
      <c r="F18" s="48">
        <v>3608</v>
      </c>
      <c r="G18" s="78"/>
      <c r="H18" s="48">
        <v>2021</v>
      </c>
      <c r="I18" s="48"/>
      <c r="J18" s="49">
        <v>55.4</v>
      </c>
      <c r="K18" s="78"/>
      <c r="L18" s="48">
        <f t="shared" si="0"/>
        <v>37113</v>
      </c>
      <c r="M18" s="48">
        <v>20373</v>
      </c>
      <c r="N18" s="48">
        <v>16740</v>
      </c>
      <c r="O18" s="48"/>
      <c r="P18" s="48">
        <f t="shared" si="1"/>
        <v>62003</v>
      </c>
      <c r="Q18" s="48">
        <v>31041</v>
      </c>
      <c r="R18" s="48">
        <v>30962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3596.2</v>
      </c>
      <c r="G19" s="48"/>
      <c r="H19" s="48">
        <v>2010.8</v>
      </c>
      <c r="I19" s="48"/>
      <c r="J19" s="49">
        <v>54</v>
      </c>
      <c r="K19" s="48"/>
      <c r="L19" s="48">
        <f t="shared" si="0"/>
        <v>34122</v>
      </c>
      <c r="M19" s="48">
        <v>21616</v>
      </c>
      <c r="N19" s="48">
        <v>12506</v>
      </c>
      <c r="O19" s="48"/>
      <c r="P19" s="48">
        <f t="shared" si="1"/>
        <v>58243</v>
      </c>
      <c r="Q19" s="48">
        <v>33089</v>
      </c>
      <c r="R19" s="48">
        <v>25154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3575</v>
      </c>
      <c r="G20" s="48"/>
      <c r="H20" s="48">
        <v>1994.6129032258063</v>
      </c>
      <c r="I20" s="48"/>
      <c r="J20" s="49">
        <v>45.7</v>
      </c>
      <c r="K20" s="48"/>
      <c r="L20" s="48">
        <f t="shared" si="0"/>
        <v>31157</v>
      </c>
      <c r="M20" s="48">
        <v>18495</v>
      </c>
      <c r="N20" s="48">
        <v>12662</v>
      </c>
      <c r="O20" s="48"/>
      <c r="P20" s="48">
        <f t="shared" si="1"/>
        <v>50610</v>
      </c>
      <c r="Q20" s="48">
        <v>27737</v>
      </c>
      <c r="R20" s="48">
        <v>22873</v>
      </c>
    </row>
    <row r="21" spans="1:18" ht="11.25" customHeight="1" x14ac:dyDescent="0.2">
      <c r="A21" s="55" t="s">
        <v>61</v>
      </c>
      <c r="B21" s="52">
        <f>AVERAGE(B9:B20)</f>
        <v>33.5</v>
      </c>
      <c r="C21" s="54">
        <v>1</v>
      </c>
      <c r="D21" s="52">
        <f>AVERAGE(D9:D20)</f>
        <v>33.5</v>
      </c>
      <c r="E21" s="54">
        <v>1</v>
      </c>
      <c r="F21" s="52">
        <f>AVERAGE(F9:F20)</f>
        <v>3619.2559139784948</v>
      </c>
      <c r="G21" s="54">
        <v>1</v>
      </c>
      <c r="H21" s="52">
        <v>2028</v>
      </c>
      <c r="I21" s="54">
        <v>1</v>
      </c>
      <c r="J21" s="53">
        <f>AVERAGE(J9:J20)</f>
        <v>53.9</v>
      </c>
      <c r="K21" s="52"/>
      <c r="L21" s="52">
        <f>SUM(L9:L20)</f>
        <v>424699</v>
      </c>
      <c r="M21" s="52">
        <f>SUM(M9:M20)</f>
        <v>222534</v>
      </c>
      <c r="N21" s="52">
        <f>SUM(N9:N20)</f>
        <v>202165</v>
      </c>
      <c r="O21" s="52"/>
      <c r="P21" s="52">
        <f>SUM(P9:P20)</f>
        <v>711835</v>
      </c>
      <c r="Q21" s="52">
        <f>SUM(Q9:Q20)</f>
        <v>340159</v>
      </c>
      <c r="R21" s="52">
        <f>SUM(R9:R20)</f>
        <v>371676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93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35</v>
      </c>
      <c r="C9" s="48"/>
      <c r="D9" s="48">
        <v>35</v>
      </c>
      <c r="E9" s="48"/>
      <c r="F9" s="48">
        <v>3633.1290322580644</v>
      </c>
      <c r="G9" s="48"/>
      <c r="H9" s="48">
        <v>2035.3225806451612</v>
      </c>
      <c r="I9" s="48"/>
      <c r="J9" s="49">
        <v>40.700000000000003</v>
      </c>
      <c r="K9" s="48"/>
      <c r="L9" s="48">
        <f t="shared" ref="L9:L20" si="0">SUM(M9:N9)</f>
        <v>25105</v>
      </c>
      <c r="M9" s="48">
        <v>13932</v>
      </c>
      <c r="N9" s="48">
        <v>11173</v>
      </c>
      <c r="O9" s="48"/>
      <c r="P9" s="48">
        <f t="shared" ref="P9:P20" si="1">SUM(Q9:R9)</f>
        <v>45802</v>
      </c>
      <c r="Q9" s="48">
        <v>23386</v>
      </c>
      <c r="R9" s="48">
        <v>22416</v>
      </c>
    </row>
    <row r="10" spans="1:18" ht="11.25" customHeight="1" x14ac:dyDescent="0.2">
      <c r="A10" s="51" t="s">
        <v>69</v>
      </c>
      <c r="B10" s="48">
        <v>35</v>
      </c>
      <c r="C10" s="48"/>
      <c r="D10" s="48">
        <v>35</v>
      </c>
      <c r="E10" s="48"/>
      <c r="F10" s="48">
        <v>3694</v>
      </c>
      <c r="G10" s="78"/>
      <c r="H10" s="48">
        <v>2075</v>
      </c>
      <c r="I10" s="48"/>
      <c r="J10" s="49">
        <v>39.299999999999997</v>
      </c>
      <c r="K10" s="78"/>
      <c r="L10" s="48">
        <f t="shared" si="0"/>
        <v>23345</v>
      </c>
      <c r="M10" s="48">
        <v>12392</v>
      </c>
      <c r="N10" s="48">
        <v>10953</v>
      </c>
      <c r="O10" s="48"/>
      <c r="P10" s="48">
        <f t="shared" si="1"/>
        <v>40618</v>
      </c>
      <c r="Q10" s="48">
        <v>19744</v>
      </c>
      <c r="R10" s="48">
        <v>20874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3652.3548387096776</v>
      </c>
      <c r="G11" s="78"/>
      <c r="H11" s="48">
        <v>2049.8709677419356</v>
      </c>
      <c r="I11" s="48"/>
      <c r="J11" s="49">
        <v>48.2</v>
      </c>
      <c r="K11" s="78"/>
      <c r="L11" s="48">
        <f t="shared" si="0"/>
        <v>29800</v>
      </c>
      <c r="M11" s="48">
        <v>16610</v>
      </c>
      <c r="N11" s="48">
        <v>13190</v>
      </c>
      <c r="O11" s="48"/>
      <c r="P11" s="48">
        <f t="shared" si="1"/>
        <v>54560</v>
      </c>
      <c r="Q11" s="48">
        <v>27269</v>
      </c>
      <c r="R11" s="48">
        <v>27291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3662</v>
      </c>
      <c r="G12" s="78"/>
      <c r="H12" s="48">
        <v>2057</v>
      </c>
      <c r="I12" s="48"/>
      <c r="J12" s="49">
        <v>53.4</v>
      </c>
      <c r="K12" s="78"/>
      <c r="L12" s="48">
        <f t="shared" si="0"/>
        <v>30816</v>
      </c>
      <c r="M12" s="48">
        <v>16125</v>
      </c>
      <c r="N12" s="48">
        <v>14691</v>
      </c>
      <c r="O12" s="48"/>
      <c r="P12" s="48">
        <f t="shared" si="1"/>
        <v>58620</v>
      </c>
      <c r="Q12" s="48">
        <v>27339</v>
      </c>
      <c r="R12" s="48">
        <v>31281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2060</v>
      </c>
      <c r="I13" s="48"/>
      <c r="J13" s="49">
        <v>63</v>
      </c>
      <c r="K13" s="78"/>
      <c r="L13" s="48">
        <f t="shared" si="0"/>
        <v>34536</v>
      </c>
      <c r="M13" s="48">
        <v>17971</v>
      </c>
      <c r="N13" s="48">
        <v>16565</v>
      </c>
      <c r="O13" s="48"/>
      <c r="P13" s="48">
        <f t="shared" si="1"/>
        <v>71569</v>
      </c>
      <c r="Q13" s="48">
        <v>33193</v>
      </c>
      <c r="R13" s="48">
        <v>38376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2060</v>
      </c>
      <c r="I14" s="48"/>
      <c r="J14" s="49">
        <v>59.7</v>
      </c>
      <c r="K14" s="78"/>
      <c r="L14" s="48">
        <f t="shared" si="0"/>
        <v>38050</v>
      </c>
      <c r="M14" s="48">
        <v>20365</v>
      </c>
      <c r="N14" s="48">
        <v>17685</v>
      </c>
      <c r="O14" s="48"/>
      <c r="P14" s="48">
        <f t="shared" si="1"/>
        <v>65697</v>
      </c>
      <c r="Q14" s="48">
        <v>32947</v>
      </c>
      <c r="R14" s="48">
        <v>32750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3667</v>
      </c>
      <c r="G15" s="78"/>
      <c r="H15" s="48">
        <v>2060</v>
      </c>
      <c r="I15" s="48"/>
      <c r="J15" s="49">
        <v>60.7</v>
      </c>
      <c r="K15" s="78"/>
      <c r="L15" s="48">
        <f t="shared" si="0"/>
        <v>39578</v>
      </c>
      <c r="M15" s="48">
        <v>15933</v>
      </c>
      <c r="N15" s="48">
        <v>23645</v>
      </c>
      <c r="O15" s="48"/>
      <c r="P15" s="48">
        <f t="shared" si="1"/>
        <v>69039</v>
      </c>
      <c r="Q15" s="48">
        <v>26808</v>
      </c>
      <c r="R15" s="48">
        <v>42231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3667</v>
      </c>
      <c r="G16" s="78"/>
      <c r="H16" s="48">
        <v>2060</v>
      </c>
      <c r="I16" s="48"/>
      <c r="J16" s="49">
        <v>69.400000000000006</v>
      </c>
      <c r="K16" s="78"/>
      <c r="L16" s="48">
        <f t="shared" si="0"/>
        <v>44106</v>
      </c>
      <c r="M16" s="48">
        <v>18314</v>
      </c>
      <c r="N16" s="48">
        <v>25792</v>
      </c>
      <c r="O16" s="48"/>
      <c r="P16" s="48">
        <f t="shared" si="1"/>
        <v>78887</v>
      </c>
      <c r="Q16" s="48">
        <v>30554</v>
      </c>
      <c r="R16" s="48">
        <v>48333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3667</v>
      </c>
      <c r="G17" s="78"/>
      <c r="H17" s="48">
        <v>2060</v>
      </c>
      <c r="I17" s="48"/>
      <c r="J17" s="49">
        <v>59.4</v>
      </c>
      <c r="K17" s="78"/>
      <c r="L17" s="48">
        <f t="shared" si="0"/>
        <v>36948</v>
      </c>
      <c r="M17" s="48">
        <v>18677</v>
      </c>
      <c r="N17" s="48">
        <v>18271</v>
      </c>
      <c r="O17" s="48"/>
      <c r="P17" s="48">
        <f t="shared" si="1"/>
        <v>65308</v>
      </c>
      <c r="Q17" s="48">
        <v>31153</v>
      </c>
      <c r="R17" s="48">
        <v>34155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3667</v>
      </c>
      <c r="G18" s="78"/>
      <c r="H18" s="48">
        <v>2060</v>
      </c>
      <c r="I18" s="48"/>
      <c r="J18" s="49">
        <v>52.7</v>
      </c>
      <c r="K18" s="78"/>
      <c r="L18" s="48">
        <f t="shared" si="0"/>
        <v>34656</v>
      </c>
      <c r="M18" s="48">
        <v>18847</v>
      </c>
      <c r="N18" s="48">
        <v>15809</v>
      </c>
      <c r="O18" s="48"/>
      <c r="P18" s="48">
        <f t="shared" si="1"/>
        <v>59943</v>
      </c>
      <c r="Q18" s="48">
        <v>29552</v>
      </c>
      <c r="R18" s="48">
        <v>30391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3643.6666666666665</v>
      </c>
      <c r="G19" s="48"/>
      <c r="H19" s="48">
        <v>2046.6666666666667</v>
      </c>
      <c r="I19" s="48"/>
      <c r="J19" s="49">
        <v>52.1</v>
      </c>
      <c r="K19" s="48"/>
      <c r="L19" s="48">
        <f t="shared" si="0"/>
        <v>33660</v>
      </c>
      <c r="M19" s="48">
        <v>20800</v>
      </c>
      <c r="N19" s="48">
        <v>12860</v>
      </c>
      <c r="O19" s="48"/>
      <c r="P19" s="48">
        <f t="shared" si="1"/>
        <v>56974</v>
      </c>
      <c r="Q19" s="48">
        <v>31099</v>
      </c>
      <c r="R19" s="48">
        <v>25875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3625.0645161290322</v>
      </c>
      <c r="G20" s="48"/>
      <c r="H20" s="48">
        <v>2035.258064516129</v>
      </c>
      <c r="I20" s="48"/>
      <c r="J20" s="49">
        <v>45.7</v>
      </c>
      <c r="K20" s="48"/>
      <c r="L20" s="48">
        <f t="shared" si="0"/>
        <v>31458</v>
      </c>
      <c r="M20" s="48">
        <v>17576</v>
      </c>
      <c r="N20" s="48">
        <v>13882</v>
      </c>
      <c r="O20" s="48"/>
      <c r="P20" s="48">
        <f t="shared" si="1"/>
        <v>51391</v>
      </c>
      <c r="Q20" s="48">
        <v>26358</v>
      </c>
      <c r="R20" s="48">
        <v>25033</v>
      </c>
    </row>
    <row r="21" spans="1:18" ht="11.25" customHeight="1" x14ac:dyDescent="0.2">
      <c r="A21" s="55" t="s">
        <v>61</v>
      </c>
      <c r="B21" s="52">
        <f>AVERAGE(B9:B20)</f>
        <v>34.166666666666664</v>
      </c>
      <c r="C21" s="54">
        <v>1</v>
      </c>
      <c r="D21" s="52">
        <f>AVERAGE(D9:D20)</f>
        <v>34.166666666666664</v>
      </c>
      <c r="E21" s="54">
        <v>1</v>
      </c>
      <c r="F21" s="52">
        <f>AVERAGE(F9:F20)</f>
        <v>3659.3512544802866</v>
      </c>
      <c r="G21" s="54">
        <v>1</v>
      </c>
      <c r="H21" s="52">
        <f>AVERAGE(H9:H20)</f>
        <v>2054.9265232974913</v>
      </c>
      <c r="I21" s="54">
        <v>1</v>
      </c>
      <c r="J21" s="53">
        <v>53.8</v>
      </c>
      <c r="K21" s="52"/>
      <c r="L21" s="52">
        <f>SUM(L9:L20)</f>
        <v>402058</v>
      </c>
      <c r="M21" s="52">
        <f>SUM(M9:M20)</f>
        <v>207542</v>
      </c>
      <c r="N21" s="52">
        <f>SUM(N9:N20)</f>
        <v>194516</v>
      </c>
      <c r="O21" s="52"/>
      <c r="P21" s="52">
        <f>SUM(P9:P20)</f>
        <v>718408</v>
      </c>
      <c r="Q21" s="52">
        <f>SUM(Q9:Q20)</f>
        <v>339402</v>
      </c>
      <c r="R21" s="52">
        <f>SUM(R9:R20)</f>
        <v>379006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94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33</v>
      </c>
      <c r="E9" s="48"/>
      <c r="F9" s="48">
        <v>3373.0967741935483</v>
      </c>
      <c r="G9" s="48"/>
      <c r="H9" s="48">
        <v>1878.5483870967741</v>
      </c>
      <c r="I9" s="48"/>
      <c r="J9" s="49">
        <v>42.7</v>
      </c>
      <c r="K9" s="48"/>
      <c r="L9" s="48">
        <f t="shared" ref="L9:L20" si="0">SUM(M9:N9)</f>
        <v>23825</v>
      </c>
      <c r="M9" s="48">
        <v>11589</v>
      </c>
      <c r="N9" s="48">
        <v>12236</v>
      </c>
      <c r="O9" s="48"/>
      <c r="P9" s="48">
        <f t="shared" ref="P9:P20" si="1">SUM(Q9:R9)</f>
        <v>44691</v>
      </c>
      <c r="Q9" s="48">
        <v>18566</v>
      </c>
      <c r="R9" s="48">
        <v>26125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33</v>
      </c>
      <c r="E10" s="48"/>
      <c r="F10" s="48">
        <v>3434</v>
      </c>
      <c r="G10" s="78"/>
      <c r="H10" s="48">
        <v>1898</v>
      </c>
      <c r="I10" s="48"/>
      <c r="J10" s="49">
        <v>45.4</v>
      </c>
      <c r="K10" s="78"/>
      <c r="L10" s="48">
        <f t="shared" si="0"/>
        <v>23937</v>
      </c>
      <c r="M10" s="48">
        <v>12163</v>
      </c>
      <c r="N10" s="48">
        <v>11774</v>
      </c>
      <c r="O10" s="48"/>
      <c r="P10" s="48">
        <f t="shared" si="1"/>
        <v>45180</v>
      </c>
      <c r="Q10" s="48">
        <v>20346</v>
      </c>
      <c r="R10" s="48">
        <v>24834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33</v>
      </c>
      <c r="E11" s="48"/>
      <c r="F11" s="48">
        <v>3428.8387096774195</v>
      </c>
      <c r="G11" s="78"/>
      <c r="H11" s="48">
        <v>1894.7741935483871</v>
      </c>
      <c r="I11" s="48"/>
      <c r="J11" s="49">
        <v>49.3</v>
      </c>
      <c r="K11" s="78"/>
      <c r="L11" s="48">
        <f t="shared" si="0"/>
        <v>29959</v>
      </c>
      <c r="M11" s="48">
        <v>14182</v>
      </c>
      <c r="N11" s="48">
        <v>15777</v>
      </c>
      <c r="O11" s="48"/>
      <c r="P11" s="48">
        <f t="shared" si="1"/>
        <v>52423</v>
      </c>
      <c r="Q11" s="48">
        <v>21536</v>
      </c>
      <c r="R11" s="48">
        <v>30887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33</v>
      </c>
      <c r="E12" s="48"/>
      <c r="F12" s="48">
        <v>3434</v>
      </c>
      <c r="G12" s="78"/>
      <c r="H12" s="48">
        <v>1898</v>
      </c>
      <c r="I12" s="48"/>
      <c r="J12" s="49">
        <v>55.4</v>
      </c>
      <c r="K12" s="78"/>
      <c r="L12" s="48">
        <f t="shared" si="0"/>
        <v>30533</v>
      </c>
      <c r="M12" s="48">
        <v>15478</v>
      </c>
      <c r="N12" s="48">
        <v>15055</v>
      </c>
      <c r="O12" s="48"/>
      <c r="P12" s="48">
        <f t="shared" si="1"/>
        <v>57070</v>
      </c>
      <c r="Q12" s="48">
        <v>25385</v>
      </c>
      <c r="R12" s="48">
        <v>31685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33</v>
      </c>
      <c r="E13" s="48"/>
      <c r="F13" s="48">
        <v>3430.7741935483873</v>
      </c>
      <c r="G13" s="78"/>
      <c r="H13" s="48">
        <v>1896.0967741935483</v>
      </c>
      <c r="I13" s="48"/>
      <c r="J13" s="49">
        <v>61.2</v>
      </c>
      <c r="K13" s="78"/>
      <c r="L13" s="48">
        <f t="shared" si="0"/>
        <v>36674</v>
      </c>
      <c r="M13" s="48">
        <v>18066</v>
      </c>
      <c r="N13" s="48">
        <v>18608</v>
      </c>
      <c r="O13" s="48"/>
      <c r="P13" s="48">
        <f t="shared" si="1"/>
        <v>65109</v>
      </c>
      <c r="Q13" s="48">
        <v>28625</v>
      </c>
      <c r="R13" s="48">
        <v>36484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3486</v>
      </c>
      <c r="G14" s="78"/>
      <c r="H14" s="48">
        <v>1932</v>
      </c>
      <c r="I14" s="48"/>
      <c r="J14" s="49">
        <v>56.9</v>
      </c>
      <c r="K14" s="78"/>
      <c r="L14" s="48">
        <f t="shared" si="0"/>
        <v>32302</v>
      </c>
      <c r="M14" s="48">
        <v>13009</v>
      </c>
      <c r="N14" s="48">
        <v>19293</v>
      </c>
      <c r="O14" s="48"/>
      <c r="P14" s="48">
        <f t="shared" si="1"/>
        <v>59496</v>
      </c>
      <c r="Q14" s="48">
        <v>21823</v>
      </c>
      <c r="R14" s="48">
        <v>37673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3486</v>
      </c>
      <c r="G15" s="78"/>
      <c r="H15" s="48">
        <v>1932</v>
      </c>
      <c r="I15" s="48"/>
      <c r="J15" s="49">
        <v>63.8</v>
      </c>
      <c r="K15" s="78"/>
      <c r="L15" s="48">
        <f t="shared" si="0"/>
        <v>38935</v>
      </c>
      <c r="M15" s="48">
        <v>14110</v>
      </c>
      <c r="N15" s="48">
        <v>24825</v>
      </c>
      <c r="O15" s="48"/>
      <c r="P15" s="48">
        <f t="shared" si="1"/>
        <v>68896</v>
      </c>
      <c r="Q15" s="48">
        <v>23510</v>
      </c>
      <c r="R15" s="48">
        <v>45386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3486</v>
      </c>
      <c r="G16" s="78"/>
      <c r="H16" s="48">
        <v>1932</v>
      </c>
      <c r="I16" s="48"/>
      <c r="J16" s="49">
        <v>71.099999999999994</v>
      </c>
      <c r="K16" s="78"/>
      <c r="L16" s="48">
        <f t="shared" si="0"/>
        <v>42183</v>
      </c>
      <c r="M16" s="48">
        <v>15785</v>
      </c>
      <c r="N16" s="48">
        <v>26398</v>
      </c>
      <c r="O16" s="48"/>
      <c r="P16" s="48">
        <f t="shared" si="1"/>
        <v>76797</v>
      </c>
      <c r="Q16" s="48">
        <v>25679</v>
      </c>
      <c r="R16" s="48">
        <v>51118</v>
      </c>
    </row>
    <row r="17" spans="1:18" ht="11.25" customHeight="1" x14ac:dyDescent="0.2">
      <c r="A17" s="51" t="s">
        <v>63</v>
      </c>
      <c r="B17" s="48">
        <v>35</v>
      </c>
      <c r="C17" s="48"/>
      <c r="D17" s="48">
        <v>35</v>
      </c>
      <c r="E17" s="48"/>
      <c r="F17" s="48">
        <v>3610.8</v>
      </c>
      <c r="G17" s="78"/>
      <c r="H17" s="48">
        <v>2018.4</v>
      </c>
      <c r="I17" s="48"/>
      <c r="J17" s="49">
        <v>61.3</v>
      </c>
      <c r="K17" s="78"/>
      <c r="L17" s="48">
        <f t="shared" si="0"/>
        <v>37280</v>
      </c>
      <c r="M17" s="48">
        <v>17555</v>
      </c>
      <c r="N17" s="48">
        <v>19725</v>
      </c>
      <c r="O17" s="48"/>
      <c r="P17" s="48">
        <f t="shared" si="1"/>
        <v>66404</v>
      </c>
      <c r="Q17" s="48">
        <v>26573</v>
      </c>
      <c r="R17" s="48">
        <v>39831</v>
      </c>
    </row>
    <row r="18" spans="1:18" ht="11.25" customHeight="1" x14ac:dyDescent="0.2">
      <c r="A18" s="51" t="s">
        <v>30</v>
      </c>
      <c r="B18" s="48">
        <v>35</v>
      </c>
      <c r="C18" s="48"/>
      <c r="D18" s="48">
        <v>35</v>
      </c>
      <c r="E18" s="48"/>
      <c r="F18" s="48">
        <v>3694</v>
      </c>
      <c r="G18" s="78"/>
      <c r="H18" s="48">
        <v>2076</v>
      </c>
      <c r="I18" s="48"/>
      <c r="J18" s="49">
        <v>56</v>
      </c>
      <c r="K18" s="78"/>
      <c r="L18" s="48">
        <f t="shared" si="0"/>
        <v>35747</v>
      </c>
      <c r="M18" s="48">
        <v>18825</v>
      </c>
      <c r="N18" s="48">
        <v>16922</v>
      </c>
      <c r="O18" s="48"/>
      <c r="P18" s="48">
        <f t="shared" si="1"/>
        <v>64084</v>
      </c>
      <c r="Q18" s="48">
        <v>29644</v>
      </c>
      <c r="R18" s="48">
        <v>34440</v>
      </c>
    </row>
    <row r="19" spans="1:18" ht="11.25" customHeight="1" x14ac:dyDescent="0.2">
      <c r="A19" s="51" t="s">
        <v>62</v>
      </c>
      <c r="B19" s="48">
        <v>35</v>
      </c>
      <c r="C19" s="48"/>
      <c r="D19" s="48">
        <v>35</v>
      </c>
      <c r="E19" s="48"/>
      <c r="F19" s="79">
        <v>3694</v>
      </c>
      <c r="G19" s="48"/>
      <c r="H19" s="48">
        <v>2076</v>
      </c>
      <c r="I19" s="48"/>
      <c r="J19" s="49">
        <v>51.1</v>
      </c>
      <c r="K19" s="48"/>
      <c r="L19" s="48">
        <f t="shared" si="0"/>
        <v>31900</v>
      </c>
      <c r="M19" s="48">
        <v>19325</v>
      </c>
      <c r="N19" s="48">
        <v>12575</v>
      </c>
      <c r="O19" s="48"/>
      <c r="P19" s="48">
        <f t="shared" si="1"/>
        <v>56668</v>
      </c>
      <c r="Q19" s="48">
        <v>29592</v>
      </c>
      <c r="R19" s="48">
        <v>27076</v>
      </c>
    </row>
    <row r="20" spans="1:18" ht="11.25" customHeight="1" x14ac:dyDescent="0.2">
      <c r="A20" s="51" t="s">
        <v>48</v>
      </c>
      <c r="B20" s="48">
        <v>35</v>
      </c>
      <c r="C20" s="48"/>
      <c r="D20" s="48">
        <v>35</v>
      </c>
      <c r="E20" s="48"/>
      <c r="F20" s="48">
        <v>3604.0645161290322</v>
      </c>
      <c r="G20" s="48"/>
      <c r="H20" s="48">
        <v>2026.1612903225807</v>
      </c>
      <c r="I20" s="48"/>
      <c r="J20" s="49">
        <v>42.5</v>
      </c>
      <c r="K20" s="48"/>
      <c r="L20" s="48">
        <f t="shared" si="0"/>
        <v>29085</v>
      </c>
      <c r="M20" s="48">
        <v>15375</v>
      </c>
      <c r="N20" s="48">
        <v>13710</v>
      </c>
      <c r="O20" s="48"/>
      <c r="P20" s="48">
        <f t="shared" si="1"/>
        <v>47453</v>
      </c>
      <c r="Q20" s="48">
        <v>22499</v>
      </c>
      <c r="R20" s="48">
        <v>24954</v>
      </c>
    </row>
    <row r="21" spans="1:18" ht="11.25" customHeight="1" x14ac:dyDescent="0.2">
      <c r="A21" s="55" t="s">
        <v>61</v>
      </c>
      <c r="B21" s="52">
        <f>AVERAGE(B9:B20)</f>
        <v>34.333333333333336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3513.4645161290318</v>
      </c>
      <c r="G21" s="54">
        <v>1</v>
      </c>
      <c r="H21" s="52">
        <f>AVERAGE(H9:H20)</f>
        <v>1954.8317204301075</v>
      </c>
      <c r="I21" s="54">
        <v>1</v>
      </c>
      <c r="J21" s="53">
        <v>54.8</v>
      </c>
      <c r="K21" s="52"/>
      <c r="L21" s="52">
        <f>SUM(L9:L20)</f>
        <v>392360</v>
      </c>
      <c r="M21" s="52">
        <f>SUM(M9:M20)</f>
        <v>185462</v>
      </c>
      <c r="N21" s="52">
        <f>SUM(N9:N20)</f>
        <v>206898</v>
      </c>
      <c r="O21" s="52"/>
      <c r="P21" s="52">
        <f>SUM(P9:P20)</f>
        <v>704271</v>
      </c>
      <c r="Q21" s="52">
        <f>SUM(Q9:Q20)</f>
        <v>293778</v>
      </c>
      <c r="R21" s="52">
        <f>SUM(R9:R20)</f>
        <v>410493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95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3426.3870967741937</v>
      </c>
      <c r="G9" s="48"/>
      <c r="H9" s="48">
        <v>1923.4193548387098</v>
      </c>
      <c r="I9" s="48"/>
      <c r="J9" s="49">
        <v>40.4</v>
      </c>
      <c r="K9" s="48"/>
      <c r="L9" s="48">
        <f t="shared" ref="L9:L20" si="0">SUM(M9:N9)</f>
        <v>23393</v>
      </c>
      <c r="M9" s="48">
        <v>12164</v>
      </c>
      <c r="N9" s="48">
        <v>11229</v>
      </c>
      <c r="O9" s="48"/>
      <c r="P9" s="48">
        <f t="shared" ref="P9:P20" si="1">SUM(Q9:R9)</f>
        <v>42904</v>
      </c>
      <c r="Q9" s="48">
        <v>20442</v>
      </c>
      <c r="R9" s="48">
        <v>22462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3329.2857142857142</v>
      </c>
      <c r="G10" s="78"/>
      <c r="H10" s="48">
        <v>1875.1428571428571</v>
      </c>
      <c r="I10" s="48"/>
      <c r="J10" s="49">
        <v>43.9</v>
      </c>
      <c r="K10" s="78"/>
      <c r="L10" s="48">
        <f t="shared" si="0"/>
        <v>23033</v>
      </c>
      <c r="M10" s="48">
        <v>11093</v>
      </c>
      <c r="N10" s="48">
        <v>11940</v>
      </c>
      <c r="O10" s="48"/>
      <c r="P10" s="48">
        <f t="shared" si="1"/>
        <v>40933</v>
      </c>
      <c r="Q10" s="48">
        <v>17843</v>
      </c>
      <c r="R10" s="48">
        <v>23090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3437.4516129032259</v>
      </c>
      <c r="G11" s="78"/>
      <c r="H11" s="48">
        <v>1929.0645161290322</v>
      </c>
      <c r="I11" s="48"/>
      <c r="J11" s="49">
        <v>46.3</v>
      </c>
      <c r="K11" s="78"/>
      <c r="L11" s="48">
        <f t="shared" si="0"/>
        <v>28862</v>
      </c>
      <c r="M11" s="48">
        <v>14295</v>
      </c>
      <c r="N11" s="48">
        <v>14567</v>
      </c>
      <c r="O11" s="48"/>
      <c r="P11" s="48">
        <f t="shared" si="1"/>
        <v>49288</v>
      </c>
      <c r="Q11" s="48">
        <v>21632</v>
      </c>
      <c r="R11" s="48">
        <v>27656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3439</v>
      </c>
      <c r="G12" s="78"/>
      <c r="H12" s="48">
        <v>1930</v>
      </c>
      <c r="I12" s="48"/>
      <c r="J12" s="49">
        <v>52.6</v>
      </c>
      <c r="K12" s="78"/>
      <c r="L12" s="48">
        <f t="shared" si="0"/>
        <v>29526</v>
      </c>
      <c r="M12" s="48">
        <v>13356</v>
      </c>
      <c r="N12" s="48">
        <v>16170</v>
      </c>
      <c r="O12" s="48"/>
      <c r="P12" s="48">
        <f t="shared" si="1"/>
        <v>54237</v>
      </c>
      <c r="Q12" s="48">
        <v>21191</v>
      </c>
      <c r="R12" s="48">
        <v>33046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3411.6451612903224</v>
      </c>
      <c r="G13" s="78"/>
      <c r="H13" s="48">
        <v>1914.2258064516129</v>
      </c>
      <c r="I13" s="48"/>
      <c r="J13" s="49">
        <v>57.2</v>
      </c>
      <c r="K13" s="78"/>
      <c r="L13" s="48">
        <f t="shared" si="0"/>
        <v>34139</v>
      </c>
      <c r="M13" s="48">
        <v>15647</v>
      </c>
      <c r="N13" s="48">
        <v>18492</v>
      </c>
      <c r="O13" s="48"/>
      <c r="P13" s="48">
        <f t="shared" si="1"/>
        <v>60524</v>
      </c>
      <c r="Q13" s="48">
        <v>24999</v>
      </c>
      <c r="R13" s="48">
        <v>35525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3439</v>
      </c>
      <c r="G14" s="78"/>
      <c r="H14" s="48">
        <v>1930</v>
      </c>
      <c r="I14" s="48"/>
      <c r="J14" s="49">
        <v>65.599999999999994</v>
      </c>
      <c r="K14" s="78"/>
      <c r="L14" s="48">
        <f t="shared" si="0"/>
        <v>40458</v>
      </c>
      <c r="M14" s="48">
        <v>19472</v>
      </c>
      <c r="N14" s="48">
        <v>20986</v>
      </c>
      <c r="O14" s="48"/>
      <c r="P14" s="48">
        <f t="shared" si="1"/>
        <v>67708</v>
      </c>
      <c r="Q14" s="48">
        <v>29004</v>
      </c>
      <c r="R14" s="48">
        <v>38704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3434.516129032258</v>
      </c>
      <c r="G15" s="78"/>
      <c r="H15" s="48">
        <v>1927.741935483871</v>
      </c>
      <c r="I15" s="48"/>
      <c r="J15" s="49">
        <v>68</v>
      </c>
      <c r="K15" s="78"/>
      <c r="L15" s="48">
        <f t="shared" si="0"/>
        <v>42135</v>
      </c>
      <c r="M15" s="48">
        <v>14168</v>
      </c>
      <c r="N15" s="48">
        <v>27967</v>
      </c>
      <c r="O15" s="48"/>
      <c r="P15" s="48">
        <f t="shared" si="1"/>
        <v>72415</v>
      </c>
      <c r="Q15" s="48">
        <v>22149</v>
      </c>
      <c r="R15" s="48">
        <v>50266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3439</v>
      </c>
      <c r="G16" s="78"/>
      <c r="H16" s="48">
        <v>1930</v>
      </c>
      <c r="I16" s="48"/>
      <c r="J16" s="49">
        <v>71.900000000000006</v>
      </c>
      <c r="K16" s="78"/>
      <c r="L16" s="48">
        <f t="shared" si="0"/>
        <v>43452</v>
      </c>
      <c r="M16" s="48">
        <v>16344</v>
      </c>
      <c r="N16" s="48">
        <v>27108</v>
      </c>
      <c r="O16" s="48"/>
      <c r="P16" s="48">
        <f t="shared" si="1"/>
        <v>76673</v>
      </c>
      <c r="Q16" s="48">
        <v>25769</v>
      </c>
      <c r="R16" s="48">
        <v>50904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3439</v>
      </c>
      <c r="G17" s="78"/>
      <c r="H17" s="48">
        <v>1930</v>
      </c>
      <c r="I17" s="48"/>
      <c r="J17" s="49">
        <v>63.3</v>
      </c>
      <c r="K17" s="78"/>
      <c r="L17" s="48">
        <f t="shared" si="0"/>
        <v>37157</v>
      </c>
      <c r="M17" s="48">
        <v>17498</v>
      </c>
      <c r="N17" s="48">
        <v>19659</v>
      </c>
      <c r="O17" s="48"/>
      <c r="P17" s="48">
        <f t="shared" si="1"/>
        <v>65311</v>
      </c>
      <c r="Q17" s="48">
        <v>27103</v>
      </c>
      <c r="R17" s="48">
        <v>38208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3437.4516129032259</v>
      </c>
      <c r="G18" s="78"/>
      <c r="H18" s="48">
        <v>1929.0645161290322</v>
      </c>
      <c r="I18" s="48"/>
      <c r="J18" s="49">
        <v>58.8</v>
      </c>
      <c r="K18" s="78"/>
      <c r="L18" s="48">
        <f t="shared" si="0"/>
        <v>34406</v>
      </c>
      <c r="M18" s="48">
        <v>16593</v>
      </c>
      <c r="N18" s="48">
        <v>17813</v>
      </c>
      <c r="O18" s="48"/>
      <c r="P18" s="48">
        <f t="shared" si="1"/>
        <v>62693</v>
      </c>
      <c r="Q18" s="48">
        <v>26747</v>
      </c>
      <c r="R18" s="48">
        <v>35946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3439</v>
      </c>
      <c r="G19" s="48"/>
      <c r="H19" s="48">
        <v>1930</v>
      </c>
      <c r="I19" s="48"/>
      <c r="J19" s="49">
        <v>55.2</v>
      </c>
      <c r="K19" s="48"/>
      <c r="L19" s="48">
        <f t="shared" si="0"/>
        <v>32467</v>
      </c>
      <c r="M19" s="48">
        <v>18173</v>
      </c>
      <c r="N19" s="48">
        <v>14294</v>
      </c>
      <c r="O19" s="48"/>
      <c r="P19" s="48">
        <f t="shared" si="1"/>
        <v>56935</v>
      </c>
      <c r="Q19" s="48">
        <v>26997</v>
      </c>
      <c r="R19" s="48">
        <v>29938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33</v>
      </c>
      <c r="E20" s="48"/>
      <c r="F20" s="48">
        <v>3314.8709677419356</v>
      </c>
      <c r="G20" s="48"/>
      <c r="H20" s="48">
        <v>1856.8709677419354</v>
      </c>
      <c r="I20" s="48"/>
      <c r="J20" s="49">
        <v>48.4</v>
      </c>
      <c r="K20" s="48"/>
      <c r="L20" s="48">
        <f t="shared" si="0"/>
        <v>30159</v>
      </c>
      <c r="M20" s="48">
        <v>14796</v>
      </c>
      <c r="N20" s="48">
        <v>15363</v>
      </c>
      <c r="O20" s="48"/>
      <c r="P20" s="48">
        <f t="shared" si="1"/>
        <v>49710</v>
      </c>
      <c r="Q20" s="48">
        <v>21585</v>
      </c>
      <c r="R20" s="48">
        <v>28125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3415.5506912442397</v>
      </c>
      <c r="G21" s="54">
        <v>1</v>
      </c>
      <c r="H21" s="52">
        <f>AVERAGE(H9:H20)</f>
        <v>1917.1274961597539</v>
      </c>
      <c r="I21" s="54">
        <v>1</v>
      </c>
      <c r="J21" s="53">
        <v>56.1</v>
      </c>
      <c r="K21" s="52"/>
      <c r="L21" s="52">
        <f>SUM(L9:L20)</f>
        <v>399187</v>
      </c>
      <c r="M21" s="52">
        <f>SUM(M9:M20)</f>
        <v>183599</v>
      </c>
      <c r="N21" s="52">
        <f>SUM(N9:N20)</f>
        <v>215588</v>
      </c>
      <c r="O21" s="52"/>
      <c r="P21" s="52">
        <f>SUM(P9:P20)</f>
        <v>699331</v>
      </c>
      <c r="Q21" s="52">
        <f>SUM(Q9:Q20)</f>
        <v>285461</v>
      </c>
      <c r="R21" s="52">
        <f>SUM(R9:R20)</f>
        <v>413870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96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3324.1935483870966</v>
      </c>
      <c r="G9" s="48"/>
      <c r="H9" s="48">
        <v>1894.9032258064517</v>
      </c>
      <c r="I9" s="48"/>
      <c r="J9" s="49">
        <v>39.200000000000003</v>
      </c>
      <c r="K9" s="48"/>
      <c r="L9" s="48">
        <f t="shared" ref="L9:L20" si="0">SUM(M9:N9)</f>
        <v>22669</v>
      </c>
      <c r="M9" s="48">
        <v>12039</v>
      </c>
      <c r="N9" s="48">
        <v>10630</v>
      </c>
      <c r="O9" s="48"/>
      <c r="P9" s="48">
        <f t="shared" ref="P9:P20" si="1">SUM(Q9:R9)</f>
        <v>40374</v>
      </c>
      <c r="Q9" s="48">
        <v>18810</v>
      </c>
      <c r="R9" s="48">
        <v>21564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3395.1428571428573</v>
      </c>
      <c r="G10" s="78"/>
      <c r="H10" s="48">
        <v>1901.4285714285713</v>
      </c>
      <c r="I10" s="48"/>
      <c r="J10" s="49">
        <v>43.3</v>
      </c>
      <c r="K10" s="78"/>
      <c r="L10" s="48">
        <f t="shared" si="0"/>
        <v>22748</v>
      </c>
      <c r="M10" s="48">
        <v>11840</v>
      </c>
      <c r="N10" s="48">
        <v>10908</v>
      </c>
      <c r="O10" s="48"/>
      <c r="P10" s="48">
        <f t="shared" si="1"/>
        <v>41187</v>
      </c>
      <c r="Q10" s="48">
        <v>19060</v>
      </c>
      <c r="R10" s="48">
        <v>22127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3403.8064516129034</v>
      </c>
      <c r="G11" s="78"/>
      <c r="H11" s="48">
        <v>1909.5806451612902</v>
      </c>
      <c r="I11" s="48"/>
      <c r="J11" s="49">
        <v>50.7</v>
      </c>
      <c r="K11" s="78"/>
      <c r="L11" s="48">
        <f t="shared" si="0"/>
        <v>29554</v>
      </c>
      <c r="M11" s="48">
        <v>15156</v>
      </c>
      <c r="N11" s="48">
        <v>14398</v>
      </c>
      <c r="O11" s="48"/>
      <c r="P11" s="48">
        <f t="shared" si="1"/>
        <v>53454</v>
      </c>
      <c r="Q11" s="48">
        <v>23429</v>
      </c>
      <c r="R11" s="48">
        <v>30025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3438</v>
      </c>
      <c r="G12" s="78"/>
      <c r="H12" s="48">
        <v>1930</v>
      </c>
      <c r="I12" s="48"/>
      <c r="J12" s="49">
        <v>51.2</v>
      </c>
      <c r="K12" s="78"/>
      <c r="L12" s="48">
        <f t="shared" si="0"/>
        <v>29435</v>
      </c>
      <c r="M12" s="48">
        <v>14135</v>
      </c>
      <c r="N12" s="48">
        <v>15300</v>
      </c>
      <c r="O12" s="48"/>
      <c r="P12" s="48">
        <f t="shared" si="1"/>
        <v>52840</v>
      </c>
      <c r="Q12" s="48">
        <v>22457</v>
      </c>
      <c r="R12" s="48">
        <v>30383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3437.2580645161293</v>
      </c>
      <c r="G13" s="78"/>
      <c r="H13" s="48">
        <v>1929.4516129032259</v>
      </c>
      <c r="I13" s="48"/>
      <c r="J13" s="49">
        <v>58.9</v>
      </c>
      <c r="K13" s="78"/>
      <c r="L13" s="48">
        <f t="shared" si="0"/>
        <v>34944</v>
      </c>
      <c r="M13" s="48">
        <v>17188</v>
      </c>
      <c r="N13" s="48">
        <v>17756</v>
      </c>
      <c r="O13" s="48"/>
      <c r="P13" s="48">
        <f t="shared" si="1"/>
        <v>62788</v>
      </c>
      <c r="Q13" s="48">
        <v>27087</v>
      </c>
      <c r="R13" s="48">
        <v>35701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3438</v>
      </c>
      <c r="G14" s="78"/>
      <c r="H14" s="48">
        <v>1930</v>
      </c>
      <c r="I14" s="48"/>
      <c r="J14" s="49">
        <v>62.1</v>
      </c>
      <c r="K14" s="78"/>
      <c r="L14" s="48">
        <f t="shared" si="0"/>
        <v>37604</v>
      </c>
      <c r="M14" s="48">
        <v>18288</v>
      </c>
      <c r="N14" s="48">
        <v>19316</v>
      </c>
      <c r="O14" s="48"/>
      <c r="P14" s="48">
        <f t="shared" si="1"/>
        <v>64096</v>
      </c>
      <c r="Q14" s="48">
        <v>28180</v>
      </c>
      <c r="R14" s="48">
        <v>35916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3438</v>
      </c>
      <c r="G15" s="78"/>
      <c r="H15" s="48">
        <v>1930</v>
      </c>
      <c r="I15" s="48"/>
      <c r="J15" s="49">
        <v>61.1</v>
      </c>
      <c r="K15" s="78"/>
      <c r="L15" s="48">
        <f t="shared" si="0"/>
        <v>37709</v>
      </c>
      <c r="M15" s="48">
        <v>13848</v>
      </c>
      <c r="N15" s="48">
        <v>23861</v>
      </c>
      <c r="O15" s="48"/>
      <c r="P15" s="48">
        <f t="shared" si="1"/>
        <v>65095</v>
      </c>
      <c r="Q15" s="48">
        <v>23071</v>
      </c>
      <c r="R15" s="48">
        <v>42024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3438</v>
      </c>
      <c r="G16" s="78"/>
      <c r="H16" s="48">
        <v>1930</v>
      </c>
      <c r="I16" s="48"/>
      <c r="J16" s="49">
        <v>68.599999999999994</v>
      </c>
      <c r="K16" s="78"/>
      <c r="L16" s="48">
        <f t="shared" si="0"/>
        <v>42957</v>
      </c>
      <c r="M16" s="48">
        <v>17780</v>
      </c>
      <c r="N16" s="48">
        <v>25177</v>
      </c>
      <c r="O16" s="48"/>
      <c r="P16" s="48">
        <f t="shared" si="1"/>
        <v>73110</v>
      </c>
      <c r="Q16" s="48">
        <v>26893</v>
      </c>
      <c r="R16" s="48">
        <v>46217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3438</v>
      </c>
      <c r="G17" s="78"/>
      <c r="H17" s="48">
        <v>1930</v>
      </c>
      <c r="I17" s="48"/>
      <c r="J17" s="49">
        <v>63.9</v>
      </c>
      <c r="K17" s="78"/>
      <c r="L17" s="48">
        <f t="shared" si="0"/>
        <v>37350</v>
      </c>
      <c r="M17" s="48">
        <v>16948</v>
      </c>
      <c r="N17" s="48">
        <v>20402</v>
      </c>
      <c r="O17" s="48"/>
      <c r="P17" s="48">
        <f t="shared" si="1"/>
        <v>65936</v>
      </c>
      <c r="Q17" s="48">
        <v>25766</v>
      </c>
      <c r="R17" s="48">
        <v>40170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3434.3548387096776</v>
      </c>
      <c r="G18" s="78"/>
      <c r="H18" s="48">
        <v>1928.1290322580646</v>
      </c>
      <c r="I18" s="48"/>
      <c r="J18" s="49">
        <v>57.5</v>
      </c>
      <c r="K18" s="78"/>
      <c r="L18" s="48">
        <f t="shared" si="0"/>
        <v>34147</v>
      </c>
      <c r="M18" s="48">
        <v>16237</v>
      </c>
      <c r="N18" s="48">
        <v>17910</v>
      </c>
      <c r="O18" s="48"/>
      <c r="P18" s="48">
        <f t="shared" si="1"/>
        <v>61232</v>
      </c>
      <c r="Q18" s="48">
        <v>24883</v>
      </c>
      <c r="R18" s="48">
        <v>36349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3438</v>
      </c>
      <c r="G19" s="48"/>
      <c r="H19" s="48">
        <v>1930</v>
      </c>
      <c r="I19" s="48"/>
      <c r="J19" s="49">
        <v>50.5</v>
      </c>
      <c r="K19" s="48"/>
      <c r="L19" s="48">
        <f t="shared" si="0"/>
        <v>31093</v>
      </c>
      <c r="M19" s="48">
        <v>17696</v>
      </c>
      <c r="N19" s="48">
        <v>13397</v>
      </c>
      <c r="O19" s="48"/>
      <c r="P19" s="48">
        <f t="shared" si="1"/>
        <v>52045</v>
      </c>
      <c r="Q19" s="48">
        <v>25130</v>
      </c>
      <c r="R19" s="48">
        <v>26915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3348.2258064516127</v>
      </c>
      <c r="G20" s="48"/>
      <c r="H20" s="48">
        <v>1875.2903225806451</v>
      </c>
      <c r="I20" s="48"/>
      <c r="J20" s="49">
        <v>45.8</v>
      </c>
      <c r="K20" s="48"/>
      <c r="L20" s="48">
        <f t="shared" si="0"/>
        <v>28760</v>
      </c>
      <c r="M20" s="48">
        <v>15138</v>
      </c>
      <c r="N20" s="48">
        <v>13622</v>
      </c>
      <c r="O20" s="48"/>
      <c r="P20" s="48">
        <f t="shared" si="1"/>
        <v>47551</v>
      </c>
      <c r="Q20" s="48">
        <v>22350</v>
      </c>
      <c r="R20" s="48">
        <v>25201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3414.2484639016898</v>
      </c>
      <c r="G21" s="54">
        <v>1</v>
      </c>
      <c r="H21" s="52">
        <f>AVERAGE(H9:H20)</f>
        <v>1918.2319508448538</v>
      </c>
      <c r="I21" s="54">
        <v>1</v>
      </c>
      <c r="J21" s="53">
        <v>54.5</v>
      </c>
      <c r="K21" s="52"/>
      <c r="L21" s="52">
        <f>SUM(L9:L20)</f>
        <v>388970</v>
      </c>
      <c r="M21" s="52">
        <f>SUM(M9:M20)</f>
        <v>186293</v>
      </c>
      <c r="N21" s="52">
        <f>SUM(N9:N20)</f>
        <v>202677</v>
      </c>
      <c r="O21" s="52"/>
      <c r="P21" s="52">
        <f>SUM(P9:P20)</f>
        <v>679708</v>
      </c>
      <c r="Q21" s="52">
        <f>SUM(Q9:Q20)</f>
        <v>287116</v>
      </c>
      <c r="R21" s="52">
        <f>SUM(R9:R20)</f>
        <v>392592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36</v>
      </c>
      <c r="C9" s="36"/>
      <c r="D9" s="36">
        <v>35</v>
      </c>
      <c r="E9" s="36"/>
      <c r="F9" s="36">
        <v>3363.516129032258</v>
      </c>
      <c r="G9" s="70"/>
      <c r="H9" s="36">
        <v>1922.9677419354839</v>
      </c>
      <c r="I9" s="36"/>
      <c r="J9" s="37">
        <v>39.200000000000003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69</v>
      </c>
      <c r="B10" s="36">
        <v>36</v>
      </c>
      <c r="C10" s="36"/>
      <c r="D10" s="36">
        <v>35</v>
      </c>
      <c r="E10" s="36"/>
      <c r="F10" s="36">
        <v>3493</v>
      </c>
      <c r="G10" s="70"/>
      <c r="H10" s="36">
        <v>1965</v>
      </c>
      <c r="I10" s="36"/>
      <c r="J10" s="37">
        <v>36</v>
      </c>
      <c r="K10" s="70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34</v>
      </c>
      <c r="E11" s="36"/>
      <c r="F11" s="36">
        <v>3342.5483870967741</v>
      </c>
      <c r="G11" s="70"/>
      <c r="H11" s="36">
        <v>1877.3870967741937</v>
      </c>
      <c r="I11" s="36"/>
      <c r="J11" s="37">
        <v>42.6</v>
      </c>
      <c r="K11" s="70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3468.8666666666668</v>
      </c>
      <c r="G12" s="70"/>
      <c r="H12" s="36">
        <v>1960.4333333333334</v>
      </c>
      <c r="I12" s="36"/>
      <c r="J12" s="37">
        <v>46.9</v>
      </c>
      <c r="K12" s="70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3434.6129032258063</v>
      </c>
      <c r="G13" s="70"/>
      <c r="H13" s="36">
        <v>1931.8387096774193</v>
      </c>
      <c r="I13" s="36"/>
      <c r="J13" s="37">
        <v>49.7</v>
      </c>
      <c r="K13" s="70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66</v>
      </c>
      <c r="B14" s="36">
        <v>34</v>
      </c>
      <c r="C14" s="36"/>
      <c r="D14" s="36">
        <v>34</v>
      </c>
      <c r="E14" s="36"/>
      <c r="F14" s="36">
        <v>3441</v>
      </c>
      <c r="G14" s="70"/>
      <c r="H14" s="36">
        <v>1936</v>
      </c>
      <c r="I14" s="36"/>
      <c r="J14" s="37">
        <v>58.2</v>
      </c>
      <c r="K14" s="70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65</v>
      </c>
      <c r="B15" s="36">
        <v>34</v>
      </c>
      <c r="C15" s="36"/>
      <c r="D15" s="36">
        <v>34</v>
      </c>
      <c r="E15" s="36"/>
      <c r="F15" s="36">
        <v>3441</v>
      </c>
      <c r="G15" s="70"/>
      <c r="H15" s="36">
        <v>1936</v>
      </c>
      <c r="I15" s="36"/>
      <c r="J15" s="37">
        <v>55.8</v>
      </c>
      <c r="K15" s="70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64</v>
      </c>
      <c r="B16" s="36">
        <v>34</v>
      </c>
      <c r="C16" s="36"/>
      <c r="D16" s="36">
        <v>34</v>
      </c>
      <c r="E16" s="36"/>
      <c r="F16" s="36">
        <v>3441</v>
      </c>
      <c r="G16" s="70"/>
      <c r="H16" s="36">
        <v>1936</v>
      </c>
      <c r="I16" s="36"/>
      <c r="J16" s="37">
        <v>67.400000000000006</v>
      </c>
      <c r="K16" s="70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63</v>
      </c>
      <c r="B17" s="36">
        <v>34</v>
      </c>
      <c r="C17" s="36"/>
      <c r="D17" s="36">
        <v>34</v>
      </c>
      <c r="E17" s="36"/>
      <c r="F17" s="36">
        <v>3441</v>
      </c>
      <c r="G17" s="70"/>
      <c r="H17" s="36">
        <v>1936</v>
      </c>
      <c r="I17" s="36"/>
      <c r="J17" s="37">
        <v>58.1</v>
      </c>
      <c r="K17" s="70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3420.0322580645161</v>
      </c>
      <c r="G18" s="70"/>
      <c r="H18" s="36">
        <v>1920.516129032258</v>
      </c>
      <c r="I18" s="36"/>
      <c r="J18" s="37">
        <v>57.4</v>
      </c>
      <c r="K18" s="70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62</v>
      </c>
      <c r="B19" s="36">
        <v>34</v>
      </c>
      <c r="C19" s="36"/>
      <c r="D19" s="36">
        <v>34</v>
      </c>
      <c r="E19" s="36"/>
      <c r="F19" s="74">
        <v>3441</v>
      </c>
      <c r="G19" s="36"/>
      <c r="H19" s="36">
        <v>1936</v>
      </c>
      <c r="I19" s="36"/>
      <c r="J19" s="37">
        <v>51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3384.3870967741937</v>
      </c>
      <c r="G20" s="36"/>
      <c r="H20" s="36">
        <v>1901.8387096774193</v>
      </c>
      <c r="I20" s="36"/>
      <c r="J20" s="37">
        <v>40.9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61</v>
      </c>
      <c r="B21" s="40">
        <f>AVERAGE(B9:B20)</f>
        <v>34.5</v>
      </c>
      <c r="C21" s="42">
        <v>1</v>
      </c>
      <c r="D21" s="40">
        <f>AVERAGE(D9:D20)</f>
        <v>34.25</v>
      </c>
      <c r="E21" s="42">
        <v>1</v>
      </c>
      <c r="F21" s="40">
        <v>3425</v>
      </c>
      <c r="G21" s="42">
        <v>1</v>
      </c>
      <c r="H21" s="40">
        <f>AVERAGE(H9:H20)</f>
        <v>1929.9984767025092</v>
      </c>
      <c r="I21" s="42">
        <v>1</v>
      </c>
      <c r="J21" s="41">
        <v>50.4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  <c r="R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69</v>
      </c>
      <c r="B10" s="36">
        <v>35</v>
      </c>
      <c r="C10" s="36"/>
      <c r="D10" s="36">
        <v>35</v>
      </c>
      <c r="E10" s="36"/>
      <c r="F10" s="36">
        <v>3432</v>
      </c>
      <c r="G10" s="70"/>
      <c r="H10" s="36">
        <v>1961</v>
      </c>
      <c r="I10" s="36"/>
      <c r="J10" s="37">
        <v>32.200000000000003</v>
      </c>
      <c r="K10" s="70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35</v>
      </c>
      <c r="E11" s="36"/>
      <c r="F11" s="36">
        <v>3517</v>
      </c>
      <c r="G11" s="70"/>
      <c r="H11" s="36">
        <v>2003</v>
      </c>
      <c r="I11" s="36"/>
      <c r="J11" s="37">
        <v>40.799999999999997</v>
      </c>
      <c r="K11" s="70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3517</v>
      </c>
      <c r="G12" s="70"/>
      <c r="H12" s="36">
        <v>2003</v>
      </c>
      <c r="I12" s="36"/>
      <c r="J12" s="37">
        <v>42</v>
      </c>
      <c r="K12" s="70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70"/>
      <c r="H13" s="36">
        <v>2003</v>
      </c>
      <c r="I13" s="36"/>
      <c r="J13" s="37">
        <v>42.9</v>
      </c>
      <c r="K13" s="70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66</v>
      </c>
      <c r="B14" s="36">
        <v>35</v>
      </c>
      <c r="C14" s="36"/>
      <c r="D14" s="36">
        <v>35</v>
      </c>
      <c r="E14" s="36"/>
      <c r="F14" s="36">
        <v>3517</v>
      </c>
      <c r="G14" s="70"/>
      <c r="H14" s="36">
        <v>2003</v>
      </c>
      <c r="I14" s="36"/>
      <c r="J14" s="37">
        <v>53.6</v>
      </c>
      <c r="K14" s="70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65</v>
      </c>
      <c r="B15" s="36">
        <v>35</v>
      </c>
      <c r="C15" s="36"/>
      <c r="D15" s="36">
        <v>35</v>
      </c>
      <c r="E15" s="36"/>
      <c r="F15" s="36">
        <v>3517</v>
      </c>
      <c r="G15" s="70"/>
      <c r="H15" s="36">
        <v>2003</v>
      </c>
      <c r="I15" s="36"/>
      <c r="J15" s="37">
        <v>47</v>
      </c>
      <c r="K15" s="70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64</v>
      </c>
      <c r="B16" s="36">
        <v>35</v>
      </c>
      <c r="C16" s="36"/>
      <c r="D16" s="36">
        <v>35</v>
      </c>
      <c r="E16" s="36"/>
      <c r="F16" s="36">
        <v>3529</v>
      </c>
      <c r="G16" s="70"/>
      <c r="H16" s="36">
        <v>2023</v>
      </c>
      <c r="I16" s="36"/>
      <c r="J16" s="37">
        <v>53.7</v>
      </c>
      <c r="K16" s="70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63</v>
      </c>
      <c r="B17" s="36">
        <v>35</v>
      </c>
      <c r="C17" s="36"/>
      <c r="D17" s="36">
        <v>35</v>
      </c>
      <c r="E17" s="36"/>
      <c r="F17" s="36">
        <v>3529</v>
      </c>
      <c r="G17" s="70"/>
      <c r="H17" s="36">
        <v>2020</v>
      </c>
      <c r="I17" s="36"/>
      <c r="J17" s="37">
        <v>52.7</v>
      </c>
      <c r="K17" s="70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70"/>
      <c r="H18" s="36">
        <v>2022</v>
      </c>
      <c r="I18" s="36"/>
      <c r="J18" s="37">
        <v>44.9</v>
      </c>
      <c r="K18" s="70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62</v>
      </c>
      <c r="B19" s="36">
        <v>35</v>
      </c>
      <c r="C19" s="36"/>
      <c r="D19" s="36">
        <v>35</v>
      </c>
      <c r="E19" s="36"/>
      <c r="F19" s="74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61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8</vt:i4>
      </vt:variant>
    </vt:vector>
  </HeadingPairs>
  <TitlesOfParts>
    <vt:vector size="2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2024-03-07T08:18:58Z</cp:lastPrinted>
  <dcterms:created xsi:type="dcterms:W3CDTF">2021-01-07T07:09:33Z</dcterms:created>
  <dcterms:modified xsi:type="dcterms:W3CDTF">2024-11-05T07:14:15Z</dcterms:modified>
</cp:coreProperties>
</file>