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charts/chart2.xml" ContentType="application/vnd.openxmlformats-officedocument.drawingml.chart+xml"/>
  <Override PartName="/xl/drawings/drawing15.xml" ContentType="application/vnd.openxmlformats-officedocument.drawingml.chartshapes+xml"/>
  <Override PartName="/xl/charts/chart3.xml" ContentType="application/vnd.openxmlformats-officedocument.drawingml.chart+xml"/>
  <Override PartName="/xl/drawings/drawing16.xml" ContentType="application/vnd.openxmlformats-officedocument.drawingml.chartshapes+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harts/chart6.xml" ContentType="application/vnd.openxmlformats-officedocument.drawingml.chart+xml"/>
  <Override PartName="/xl/drawings/drawing20.xml" ContentType="application/vnd.openxmlformats-officedocument.drawingml.chartshapes+xml"/>
  <Override PartName="/xl/charts/chart7.xml" ContentType="application/vnd.openxmlformats-officedocument.drawingml.chart+xml"/>
  <Override PartName="/xl/drawings/drawing21.xml" ContentType="application/vnd.openxmlformats-officedocument.drawingml.chartshapes+xml"/>
  <Override PartName="/xl/charts/chart8.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ml.chartshapes+xml"/>
  <Override PartName="/xl/charts/chart10.xml" ContentType="application/vnd.openxmlformats-officedocument.drawingml.chart+xml"/>
  <Override PartName="/xl/drawings/drawing25.xml" ContentType="application/vnd.openxmlformats-officedocument.drawingml.chartshapes+xml"/>
  <Override PartName="/xl/charts/chart11.xml" ContentType="application/vnd.openxmlformats-officedocument.drawingml.chart+xml"/>
  <Override PartName="/xl/drawings/drawing26.xml" ContentType="application/vnd.openxmlformats-officedocument.drawingml.chartshapes+xml"/>
  <Override PartName="/xl/charts/chart12.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3.xml" ContentType="application/vnd.openxmlformats-officedocument.drawingml.chart+xml"/>
  <Override PartName="/xl/drawings/drawing29.xml" ContentType="application/vnd.openxmlformats-officedocument.drawingml.chartshapes+xml"/>
  <Override PartName="/xl/charts/chart14.xml" ContentType="application/vnd.openxmlformats-officedocument.drawingml.chart+xml"/>
  <Override PartName="/xl/drawings/drawing30.xml" ContentType="application/vnd.openxmlformats-officedocument.drawingml.chartshapes+xml"/>
  <Override PartName="/xl/charts/chart15.xml" ContentType="application/vnd.openxmlformats-officedocument.drawingml.chart+xml"/>
  <Override PartName="/xl/drawings/drawing31.xml" ContentType="application/vnd.openxmlformats-officedocument.drawingml.chartshapes+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charts/chart18.xml" ContentType="application/vnd.openxmlformats-officedocument.drawingml.chart+xml"/>
  <Override PartName="/xl/drawings/drawing35.xml" ContentType="application/vnd.openxmlformats-officedocument.drawingml.chartshapes+xml"/>
  <Override PartName="/xl/charts/chart19.xml" ContentType="application/vnd.openxmlformats-officedocument.drawingml.chart+xml"/>
  <Override PartName="/xl/drawings/drawing36.xml" ContentType="application/vnd.openxmlformats-officedocument.drawingml.chartshapes+xml"/>
  <Override PartName="/xl/charts/chart20.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21.xml" ContentType="application/vnd.openxmlformats-officedocument.drawingml.chart+xml"/>
  <Override PartName="/xl/drawings/drawing39.xml" ContentType="application/vnd.openxmlformats-officedocument.drawingml.chartshapes+xml"/>
  <Override PartName="/xl/charts/chart22.xml" ContentType="application/vnd.openxmlformats-officedocument.drawingml.chart+xml"/>
  <Override PartName="/xl/drawings/drawing40.xml" ContentType="application/vnd.openxmlformats-officedocument.drawingml.chartshapes+xml"/>
  <Override PartName="/xl/charts/chart23.xml" ContentType="application/vnd.openxmlformats-officedocument.drawingml.chart+xml"/>
  <Override PartName="/xl/drawings/drawing41.xml" ContentType="application/vnd.openxmlformats-officedocument.drawingml.chartshapes+xml"/>
  <Override PartName="/xl/charts/chart24.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5.xml" ContentType="application/vnd.openxmlformats-officedocument.drawingml.chart+xml"/>
  <Override PartName="/xl/drawings/drawing44.xml" ContentType="application/vnd.openxmlformats-officedocument.drawingml.chartshapes+xml"/>
  <Override PartName="/xl/charts/chart26.xml" ContentType="application/vnd.openxmlformats-officedocument.drawingml.chart+xml"/>
  <Override PartName="/xl/drawings/drawing45.xml" ContentType="application/vnd.openxmlformats-officedocument.drawingml.chartshapes+xml"/>
  <Override PartName="/xl/charts/chart27.xml" ContentType="application/vnd.openxmlformats-officedocument.drawingml.chart+xml"/>
  <Override PartName="/xl/drawings/drawing46.xml" ContentType="application/vnd.openxmlformats-officedocument.drawingml.chartshapes+xml"/>
  <Override PartName="/xl/charts/chart28.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29.xml" ContentType="application/vnd.openxmlformats-officedocument.drawingml.chart+xml"/>
  <Override PartName="/xl/drawings/drawing49.xml" ContentType="application/vnd.openxmlformats-officedocument.drawingml.chartshapes+xml"/>
  <Override PartName="/xl/charts/chart30.xml" ContentType="application/vnd.openxmlformats-officedocument.drawingml.chart+xml"/>
  <Override PartName="/xl/drawings/drawing50.xml" ContentType="application/vnd.openxmlformats-officedocument.drawingml.chartshapes+xml"/>
  <Override PartName="/xl/charts/chart31.xml" ContentType="application/vnd.openxmlformats-officedocument.drawingml.chart+xml"/>
  <Override PartName="/xl/drawings/drawing51.xml" ContentType="application/vnd.openxmlformats-officedocument.drawingml.chartshapes+xml"/>
  <Override PartName="/xl/charts/chart32.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33.xml" ContentType="application/vnd.openxmlformats-officedocument.drawingml.chart+xml"/>
  <Override PartName="/xl/drawings/drawing54.xml" ContentType="application/vnd.openxmlformats-officedocument.drawingml.chartshapes+xml"/>
  <Override PartName="/xl/charts/chart34.xml" ContentType="application/vnd.openxmlformats-officedocument.drawingml.chart+xml"/>
  <Override PartName="/xl/drawings/drawing55.xml" ContentType="application/vnd.openxmlformats-officedocument.drawingml.chartshapes+xml"/>
  <Override PartName="/xl/charts/chart35.xml" ContentType="application/vnd.openxmlformats-officedocument.drawingml.chart+xml"/>
  <Override PartName="/xl/drawings/drawing56.xml" ContentType="application/vnd.openxmlformats-officedocument.drawingml.chartshapes+xml"/>
  <Override PartName="/xl/charts/chart36.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37.xml" ContentType="application/vnd.openxmlformats-officedocument.drawingml.chart+xml"/>
  <Override PartName="/xl/drawings/drawing59.xml" ContentType="application/vnd.openxmlformats-officedocument.drawingml.chartshapes+xml"/>
  <Override PartName="/xl/charts/chart38.xml" ContentType="application/vnd.openxmlformats-officedocument.drawingml.chart+xml"/>
  <Override PartName="/xl/drawings/drawing60.xml" ContentType="application/vnd.openxmlformats-officedocument.drawingml.chartshapes+xml"/>
  <Override PartName="/xl/charts/chart39.xml" ContentType="application/vnd.openxmlformats-officedocument.drawingml.chart+xml"/>
  <Override PartName="/xl/drawings/drawing61.xml" ContentType="application/vnd.openxmlformats-officedocument.drawingml.chartshapes+xml"/>
  <Override PartName="/xl/charts/chart40.xml" ContentType="application/vnd.openxmlformats-officedocument.drawingml.chart+xml"/>
  <Override PartName="/xl/drawings/drawing62.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3\Aktuell\"/>
    </mc:Choice>
  </mc:AlternateContent>
  <xr:revisionPtr revIDLastSave="0" documentId="13_ncr:1_{A92DBFCC-3A93-4058-924E-96D349B1F9C6}" xr6:coauthVersionLast="47" xr6:coauthVersionMax="47" xr10:uidLastSave="{00000000-0000-0000-0000-000000000000}"/>
  <bookViews>
    <workbookView xWindow="-120" yWindow="-120" windowWidth="29040" windowHeight="15720" xr2:uid="{00000000-000D-0000-FFFF-FFFF00000000}"/>
  </bookViews>
  <sheets>
    <sheet name="2025" sheetId="24" r:id="rId1"/>
    <sheet name="2024" sheetId="23" r:id="rId2"/>
    <sheet name="2023" sheetId="22" r:id="rId3"/>
    <sheet name="2022" sheetId="5" r:id="rId4"/>
    <sheet name="2021" sheetId="1" r:id="rId5"/>
    <sheet name="2020" sheetId="4" r:id="rId6"/>
    <sheet name="2019" sheetId="6" r:id="rId7"/>
    <sheet name="2018" sheetId="7" r:id="rId8"/>
    <sheet name="2017" sheetId="8" r:id="rId9"/>
    <sheet name="2016" sheetId="9" r:id="rId10"/>
    <sheet name="2015" sheetId="10" r:id="rId11"/>
    <sheet name="2014" sheetId="11" r:id="rId12"/>
    <sheet name="2013" sheetId="12" r:id="rId13"/>
    <sheet name="2012" sheetId="13" r:id="rId14"/>
    <sheet name="2011" sheetId="14" r:id="rId15"/>
    <sheet name="2010" sheetId="15" r:id="rId16"/>
    <sheet name="2009" sheetId="16" r:id="rId17"/>
    <sheet name="2008" sheetId="17" r:id="rId18"/>
    <sheet name="2007" sheetId="18" r:id="rId19"/>
    <sheet name="2006" sheetId="19" r:id="rId20"/>
    <sheet name="2005" sheetId="20" r:id="rId21"/>
    <sheet name="2004" sheetId="21" r:id="rId22"/>
  </sheets>
  <definedNames>
    <definedName name="_xlnm.Print_Titles" localSheetId="2">'2023'!$1:$7</definedName>
    <definedName name="_xlnm.Print_Titles" localSheetId="1">'2024'!$1:$7</definedName>
    <definedName name="_xlnm.Print_Titles" localSheetId="0">'2025'!$1:$7</definedName>
    <definedName name="Print_Titles" localSheetId="3">'2022'!$1:$7</definedName>
    <definedName name="Print_Titles" localSheetId="2">'2023'!$1:$7</definedName>
    <definedName name="Print_Titles" localSheetId="1">'2024'!$1:$7</definedName>
    <definedName name="Print_Titles" localSheetId="0">'2025'!$1:$7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24" l="1"/>
  <c r="L31" i="24" s="1"/>
  <c r="L19" i="24"/>
  <c r="L28" i="24" s="1"/>
  <c r="L16" i="24"/>
  <c r="L25" i="24" s="1"/>
  <c r="U31" i="24"/>
  <c r="T31" i="24"/>
  <c r="S31" i="24"/>
  <c r="R31" i="24"/>
  <c r="Q31" i="24"/>
  <c r="P31" i="24"/>
  <c r="O31" i="24"/>
  <c r="N31" i="24"/>
  <c r="M31" i="24"/>
  <c r="K31" i="24"/>
  <c r="J31" i="24"/>
  <c r="J30" i="24"/>
  <c r="J29" i="24"/>
  <c r="J28" i="24"/>
  <c r="J27" i="24"/>
  <c r="J26" i="24"/>
  <c r="J25" i="24"/>
  <c r="U30" i="24"/>
  <c r="T30" i="24"/>
  <c r="S30" i="24"/>
  <c r="R30" i="24"/>
  <c r="Q30" i="24"/>
  <c r="P30" i="24"/>
  <c r="O30" i="24"/>
  <c r="N30" i="24"/>
  <c r="M30" i="24"/>
  <c r="L30" i="24"/>
  <c r="K30" i="24"/>
  <c r="U29" i="24"/>
  <c r="T29" i="24"/>
  <c r="S29" i="24"/>
  <c r="R29" i="24"/>
  <c r="Q29" i="24"/>
  <c r="P29" i="24"/>
  <c r="O29" i="24"/>
  <c r="N29" i="24"/>
  <c r="M29" i="24"/>
  <c r="L29" i="24"/>
  <c r="K29" i="24"/>
  <c r="U28" i="24"/>
  <c r="T28" i="24"/>
  <c r="S28" i="24"/>
  <c r="R28" i="24"/>
  <c r="Q28" i="24"/>
  <c r="P28" i="24"/>
  <c r="O28" i="24"/>
  <c r="N28" i="24"/>
  <c r="M28" i="24"/>
  <c r="K28" i="24"/>
  <c r="U27" i="24"/>
  <c r="T27" i="24"/>
  <c r="S27" i="24"/>
  <c r="R27" i="24"/>
  <c r="Q27" i="24"/>
  <c r="P27" i="24"/>
  <c r="O27" i="24"/>
  <c r="N27" i="24"/>
  <c r="M27" i="24"/>
  <c r="L27" i="24"/>
  <c r="K27" i="24"/>
  <c r="U26" i="24"/>
  <c r="T26" i="24"/>
  <c r="S26" i="24"/>
  <c r="R26" i="24"/>
  <c r="Q26" i="24"/>
  <c r="P26" i="24"/>
  <c r="O26" i="24"/>
  <c r="N26" i="24"/>
  <c r="M26" i="24"/>
  <c r="L26" i="24"/>
  <c r="K26" i="24"/>
  <c r="U25" i="24"/>
  <c r="T25" i="24"/>
  <c r="S25" i="24"/>
  <c r="R25" i="24"/>
  <c r="Q25" i="24"/>
  <c r="P25" i="24"/>
  <c r="O25" i="24"/>
  <c r="N25" i="24"/>
  <c r="M25" i="24"/>
  <c r="K25" i="24"/>
  <c r="K22" i="24" l="1"/>
  <c r="K19" i="24"/>
  <c r="K16" i="24"/>
  <c r="H16" i="24" s="1"/>
  <c r="H25" i="24" s="1"/>
  <c r="H23" i="24"/>
  <c r="J22" i="24"/>
  <c r="H21" i="24"/>
  <c r="H30" i="24" s="1"/>
  <c r="H20" i="24"/>
  <c r="H29" i="24" s="1"/>
  <c r="J19" i="24"/>
  <c r="H18" i="24"/>
  <c r="H27" i="24" s="1"/>
  <c r="H17" i="24"/>
  <c r="H26" i="24" s="1"/>
  <c r="J16" i="24"/>
  <c r="H14" i="24"/>
  <c r="H13" i="24"/>
  <c r="H11" i="24"/>
  <c r="H10" i="24"/>
  <c r="U22" i="23"/>
  <c r="U19" i="23"/>
  <c r="U16" i="23"/>
  <c r="T22" i="23"/>
  <c r="T19" i="23"/>
  <c r="T16" i="23"/>
  <c r="S22" i="23"/>
  <c r="S19" i="23"/>
  <c r="S16" i="23"/>
  <c r="R22" i="23"/>
  <c r="R19" i="23"/>
  <c r="R16" i="23"/>
  <c r="H19" i="24" l="1"/>
  <c r="H28" i="24" s="1"/>
  <c r="H22" i="24"/>
  <c r="H31" i="24" s="1"/>
  <c r="Q19" i="23"/>
  <c r="Q16" i="23"/>
  <c r="Q22" i="23"/>
  <c r="P22" i="23"/>
  <c r="P19" i="23"/>
  <c r="P16" i="23"/>
  <c r="P14" i="23"/>
  <c r="P13" i="23"/>
  <c r="O22" i="23" l="1"/>
  <c r="O19" i="23"/>
  <c r="O16" i="23"/>
  <c r="N16" i="23"/>
  <c r="N19" i="23"/>
  <c r="N22" i="23"/>
  <c r="M16" i="23"/>
  <c r="M19" i="23"/>
  <c r="M22" i="23"/>
  <c r="L22" i="23"/>
  <c r="L19" i="23"/>
  <c r="L16" i="23"/>
  <c r="K22" i="23" l="1"/>
  <c r="K19" i="23"/>
  <c r="K16" i="23"/>
  <c r="K25" i="23" s="1"/>
  <c r="U30" i="23"/>
  <c r="T30" i="23"/>
  <c r="S30" i="23"/>
  <c r="R30" i="23"/>
  <c r="Q30" i="23"/>
  <c r="P30" i="23"/>
  <c r="O30" i="23"/>
  <c r="N30" i="23"/>
  <c r="M30" i="23"/>
  <c r="L30" i="23"/>
  <c r="K30" i="23"/>
  <c r="J30" i="23"/>
  <c r="U29" i="23"/>
  <c r="T29" i="23"/>
  <c r="S29" i="23"/>
  <c r="R29" i="23"/>
  <c r="Q29" i="23"/>
  <c r="P29" i="23"/>
  <c r="O29" i="23"/>
  <c r="N29" i="23"/>
  <c r="M29" i="23"/>
  <c r="L29" i="23"/>
  <c r="K29" i="23"/>
  <c r="J29" i="23"/>
  <c r="U28" i="23"/>
  <c r="T28" i="23"/>
  <c r="S28" i="23"/>
  <c r="R28" i="23"/>
  <c r="Q28" i="23"/>
  <c r="P28" i="23"/>
  <c r="U27" i="23"/>
  <c r="T27" i="23"/>
  <c r="S27" i="23"/>
  <c r="R27" i="23"/>
  <c r="Q27" i="23"/>
  <c r="P27" i="23"/>
  <c r="O27" i="23"/>
  <c r="N27" i="23"/>
  <c r="M27" i="23"/>
  <c r="L27" i="23"/>
  <c r="K27" i="23"/>
  <c r="J27" i="23"/>
  <c r="U26" i="23"/>
  <c r="T26" i="23"/>
  <c r="S26" i="23"/>
  <c r="R26" i="23"/>
  <c r="Q26" i="23"/>
  <c r="P26" i="23"/>
  <c r="O26" i="23"/>
  <c r="N26" i="23"/>
  <c r="M26" i="23"/>
  <c r="L26" i="23"/>
  <c r="K26" i="23"/>
  <c r="J26" i="23"/>
  <c r="T25" i="23"/>
  <c r="S25" i="23"/>
  <c r="R25" i="23"/>
  <c r="Q25" i="23"/>
  <c r="P25" i="23"/>
  <c r="O25" i="23"/>
  <c r="H23" i="23"/>
  <c r="U31" i="23"/>
  <c r="T31" i="23"/>
  <c r="S31" i="23"/>
  <c r="R31" i="23"/>
  <c r="Q31" i="23"/>
  <c r="P31" i="23"/>
  <c r="O31" i="23"/>
  <c r="N31" i="23"/>
  <c r="M31" i="23"/>
  <c r="L31" i="23"/>
  <c r="J22" i="23"/>
  <c r="J31" i="23" s="1"/>
  <c r="H21" i="23"/>
  <c r="H30" i="23" s="1"/>
  <c r="H20" i="23"/>
  <c r="H29" i="23" s="1"/>
  <c r="O28" i="23"/>
  <c r="N28" i="23"/>
  <c r="M28" i="23"/>
  <c r="L28" i="23"/>
  <c r="K28" i="23"/>
  <c r="J19" i="23"/>
  <c r="J28" i="23" s="1"/>
  <c r="H18" i="23"/>
  <c r="H27" i="23" s="1"/>
  <c r="H17" i="23"/>
  <c r="H26" i="23" s="1"/>
  <c r="U25" i="23"/>
  <c r="N25" i="23"/>
  <c r="M25" i="23"/>
  <c r="L25" i="23"/>
  <c r="J16" i="23"/>
  <c r="J25" i="23" s="1"/>
  <c r="H14" i="23"/>
  <c r="H13" i="23"/>
  <c r="H11" i="23"/>
  <c r="H10" i="23"/>
  <c r="U22" i="22"/>
  <c r="U19" i="22"/>
  <c r="U16" i="22"/>
  <c r="T22" i="22"/>
  <c r="T19" i="22"/>
  <c r="T16" i="22"/>
  <c r="S22" i="22"/>
  <c r="S19" i="22"/>
  <c r="S16" i="22"/>
  <c r="H19" i="23" l="1"/>
  <c r="H28" i="23" s="1"/>
  <c r="H16" i="23"/>
  <c r="H25" i="23" s="1"/>
  <c r="H22" i="23"/>
  <c r="H31" i="23" s="1"/>
  <c r="K31" i="23"/>
  <c r="R22" i="22"/>
  <c r="R19" i="22"/>
  <c r="R16" i="22"/>
  <c r="Q16" i="22"/>
  <c r="Q19" i="22"/>
  <c r="Q22" i="22"/>
  <c r="P22" i="22"/>
  <c r="P19" i="22"/>
  <c r="P16" i="22"/>
  <c r="O22" i="22"/>
  <c r="O19" i="22"/>
  <c r="O16" i="22"/>
  <c r="N19" i="22"/>
  <c r="N22" i="22"/>
  <c r="M22" i="22" l="1"/>
  <c r="M19" i="22"/>
  <c r="M16" i="22"/>
  <c r="L22" i="22"/>
  <c r="L19" i="22"/>
  <c r="L16" i="22"/>
  <c r="K22" i="22"/>
  <c r="K19" i="22"/>
  <c r="K16" i="22"/>
  <c r="U30" i="22" l="1"/>
  <c r="T30" i="22"/>
  <c r="S30" i="22"/>
  <c r="R30" i="22"/>
  <c r="Q30" i="22"/>
  <c r="P30" i="22"/>
  <c r="O30" i="22"/>
  <c r="M30" i="22"/>
  <c r="L30" i="22"/>
  <c r="K30" i="22"/>
  <c r="J30" i="22"/>
  <c r="U29" i="22"/>
  <c r="T29" i="22"/>
  <c r="S29" i="22"/>
  <c r="R29" i="22"/>
  <c r="Q29" i="22"/>
  <c r="P29" i="22"/>
  <c r="O29" i="22"/>
  <c r="M29" i="22"/>
  <c r="L29" i="22"/>
  <c r="K29" i="22"/>
  <c r="J29" i="22"/>
  <c r="O28" i="22"/>
  <c r="U27" i="22"/>
  <c r="T27" i="22"/>
  <c r="S27" i="22"/>
  <c r="R27" i="22"/>
  <c r="Q27" i="22"/>
  <c r="P27" i="22"/>
  <c r="O27" i="22"/>
  <c r="M27" i="22"/>
  <c r="L27" i="22"/>
  <c r="K27" i="22"/>
  <c r="J27" i="22"/>
  <c r="U26" i="22"/>
  <c r="T26" i="22"/>
  <c r="S26" i="22"/>
  <c r="R26" i="22"/>
  <c r="Q26" i="22"/>
  <c r="P26" i="22"/>
  <c r="O26" i="22"/>
  <c r="M26" i="22"/>
  <c r="L26" i="22"/>
  <c r="K26" i="22"/>
  <c r="J26" i="22"/>
  <c r="U25" i="22"/>
  <c r="M25" i="22"/>
  <c r="U31" i="22"/>
  <c r="T31" i="22"/>
  <c r="S31" i="22"/>
  <c r="R31" i="22"/>
  <c r="Q31" i="22"/>
  <c r="P31" i="22"/>
  <c r="O31" i="22"/>
  <c r="U28" i="22"/>
  <c r="T28" i="22"/>
  <c r="S28" i="22"/>
  <c r="R28" i="22"/>
  <c r="Q28" i="22"/>
  <c r="P28" i="22"/>
  <c r="M28" i="22"/>
  <c r="L28" i="22"/>
  <c r="K28" i="22"/>
  <c r="J19" i="22"/>
  <c r="T25" i="22"/>
  <c r="S25" i="22"/>
  <c r="R25" i="22"/>
  <c r="Q25" i="22"/>
  <c r="P25" i="22"/>
  <c r="O25" i="22"/>
  <c r="L25" i="22"/>
  <c r="K25" i="22"/>
  <c r="J16" i="22"/>
  <c r="J25" i="22" s="1"/>
  <c r="H14" i="22"/>
  <c r="M31" i="22"/>
  <c r="L31" i="22"/>
  <c r="K31" i="22"/>
  <c r="J22" i="22"/>
  <c r="H11" i="22"/>
  <c r="H10" i="22"/>
  <c r="U19" i="5"/>
  <c r="U16" i="5"/>
  <c r="U22" i="5"/>
  <c r="T22" i="5"/>
  <c r="T19" i="5"/>
  <c r="T16" i="5"/>
  <c r="J31" i="22" l="1"/>
  <c r="J28" i="22"/>
  <c r="H13" i="22"/>
  <c r="S16" i="5"/>
  <c r="S19" i="5"/>
  <c r="S22" i="5"/>
  <c r="R22" i="5" l="1"/>
  <c r="R19" i="5"/>
  <c r="R16" i="5"/>
  <c r="Q22" i="5" l="1"/>
  <c r="Q19" i="5"/>
  <c r="Q16" i="5"/>
  <c r="P22" i="5"/>
  <c r="P19" i="5"/>
  <c r="P16" i="5"/>
  <c r="O16" i="5"/>
  <c r="O19" i="5"/>
  <c r="O22" i="5"/>
  <c r="N22" i="5"/>
  <c r="N19" i="5"/>
  <c r="N16" i="5"/>
  <c r="N25" i="5" l="1"/>
  <c r="N26" i="5"/>
  <c r="N27" i="5"/>
  <c r="N28" i="5"/>
  <c r="N29" i="5"/>
  <c r="N30" i="5"/>
  <c r="N31" i="5"/>
  <c r="M19" i="5"/>
  <c r="M16" i="5"/>
  <c r="M14" i="5"/>
  <c r="M13" i="5"/>
  <c r="M22" i="5" l="1"/>
  <c r="L14" i="5"/>
  <c r="L13" i="5"/>
  <c r="K14" i="5"/>
  <c r="K13" i="5"/>
  <c r="K22" i="5" s="1"/>
  <c r="J14" i="5"/>
  <c r="J13" i="5"/>
  <c r="J22" i="5" s="1"/>
  <c r="L22" i="5" l="1"/>
  <c r="L19" i="5"/>
  <c r="K19" i="5"/>
  <c r="J19" i="5"/>
  <c r="K16" i="5"/>
  <c r="L16" i="5"/>
  <c r="J16" i="5"/>
  <c r="U19" i="1"/>
  <c r="T19" i="1"/>
  <c r="S19" i="1"/>
  <c r="R19" i="1"/>
  <c r="Q19" i="1"/>
  <c r="P19" i="1"/>
  <c r="O19" i="1"/>
  <c r="N19" i="1"/>
  <c r="M19" i="1"/>
  <c r="L19" i="1"/>
  <c r="K19" i="1"/>
  <c r="J19" i="1"/>
  <c r="U16" i="1"/>
  <c r="T16" i="1"/>
  <c r="S16" i="1"/>
  <c r="R16" i="1"/>
  <c r="Q16" i="1"/>
  <c r="P16" i="1"/>
  <c r="O16" i="1"/>
  <c r="N16" i="1"/>
  <c r="M16" i="1"/>
  <c r="L16" i="1"/>
  <c r="K16" i="1"/>
  <c r="J16" i="1"/>
  <c r="U14" i="1"/>
  <c r="T14" i="1"/>
  <c r="S14" i="1"/>
  <c r="R14" i="1"/>
  <c r="Q14" i="1"/>
  <c r="P14" i="1"/>
  <c r="O14" i="1"/>
  <c r="N14" i="1"/>
  <c r="M14" i="1"/>
  <c r="L14" i="1"/>
  <c r="K14" i="1"/>
  <c r="J14" i="1"/>
  <c r="U13" i="1"/>
  <c r="T13" i="1"/>
  <c r="S13" i="1"/>
  <c r="R13" i="1"/>
  <c r="Q13" i="1"/>
  <c r="P13" i="1"/>
  <c r="O13" i="1"/>
  <c r="N13" i="1"/>
  <c r="M13" i="1"/>
  <c r="L13" i="1"/>
  <c r="K13" i="1"/>
  <c r="J13" i="1"/>
  <c r="H23" i="1" l="1"/>
  <c r="U19" i="4"/>
  <c r="T19" i="4"/>
  <c r="S19" i="4"/>
  <c r="R19" i="4"/>
  <c r="Q19" i="4"/>
  <c r="P19" i="4"/>
  <c r="O19" i="4"/>
  <c r="N19" i="4"/>
  <c r="M19" i="4"/>
  <c r="L19" i="4"/>
  <c r="K19" i="4"/>
  <c r="J19" i="4"/>
  <c r="U16" i="4"/>
  <c r="T16" i="4"/>
  <c r="S16" i="4"/>
  <c r="R16" i="4"/>
  <c r="Q16" i="4"/>
  <c r="P16" i="4"/>
  <c r="O16" i="4"/>
  <c r="N16" i="4"/>
  <c r="M16" i="4"/>
  <c r="L16" i="4"/>
  <c r="K16" i="4"/>
  <c r="J16" i="4"/>
  <c r="U14" i="4"/>
  <c r="T14" i="4"/>
  <c r="S14" i="4"/>
  <c r="R14" i="4"/>
  <c r="Q14" i="4"/>
  <c r="P14" i="4"/>
  <c r="O14" i="4"/>
  <c r="N14" i="4"/>
  <c r="M14" i="4"/>
  <c r="L14" i="4"/>
  <c r="K14" i="4"/>
  <c r="J14" i="4"/>
  <c r="U13" i="4"/>
  <c r="T13" i="4"/>
  <c r="S13" i="4"/>
  <c r="R13" i="4"/>
  <c r="Q13" i="4"/>
  <c r="P13" i="4"/>
  <c r="O13" i="4"/>
  <c r="N13" i="4"/>
  <c r="M13" i="4"/>
  <c r="L13" i="4"/>
  <c r="K13" i="4"/>
  <c r="J13" i="4"/>
  <c r="K13" i="6" l="1"/>
  <c r="L13" i="6"/>
  <c r="M13" i="6"/>
  <c r="N13" i="6"/>
  <c r="O13" i="6"/>
  <c r="P13" i="6"/>
  <c r="Q13" i="6"/>
  <c r="R13" i="6"/>
  <c r="S13" i="6"/>
  <c r="T13" i="6"/>
  <c r="U13" i="6"/>
  <c r="K14" i="6"/>
  <c r="L14" i="6"/>
  <c r="M14" i="6"/>
  <c r="N14" i="6"/>
  <c r="O14" i="6"/>
  <c r="P14" i="6"/>
  <c r="Q14" i="6"/>
  <c r="R14" i="6"/>
  <c r="S14" i="6"/>
  <c r="T14" i="6"/>
  <c r="U14" i="6"/>
  <c r="J14" i="6"/>
  <c r="J13" i="6"/>
  <c r="U19" i="6"/>
  <c r="T19" i="6"/>
  <c r="S19" i="6"/>
  <c r="R19" i="6"/>
  <c r="Q19" i="6"/>
  <c r="P19" i="6"/>
  <c r="O19" i="6"/>
  <c r="N19" i="6"/>
  <c r="M19" i="6"/>
  <c r="L19" i="6"/>
  <c r="K19" i="6"/>
  <c r="J19" i="6"/>
  <c r="K16" i="6"/>
  <c r="K22" i="6" s="1"/>
  <c r="L16" i="6"/>
  <c r="M16" i="6"/>
  <c r="N16" i="6"/>
  <c r="O16" i="6"/>
  <c r="O22" i="6" s="1"/>
  <c r="P16" i="6"/>
  <c r="Q16" i="6"/>
  <c r="R16" i="6"/>
  <c r="S16" i="6"/>
  <c r="T16" i="6"/>
  <c r="U16" i="6"/>
  <c r="J16" i="6"/>
  <c r="J22" i="6" s="1"/>
  <c r="D7" i="21"/>
  <c r="E7" i="21"/>
  <c r="F7" i="21"/>
  <c r="G7" i="21"/>
  <c r="H7" i="21"/>
  <c r="I7" i="21"/>
  <c r="J7" i="21"/>
  <c r="K7" i="21"/>
  <c r="L7" i="21"/>
  <c r="M7" i="21"/>
  <c r="N7" i="21"/>
  <c r="O7" i="21"/>
  <c r="D11" i="20"/>
  <c r="E11" i="20"/>
  <c r="F11" i="20"/>
  <c r="G11" i="20"/>
  <c r="H11" i="20"/>
  <c r="I11" i="20"/>
  <c r="J11" i="20"/>
  <c r="K11" i="20"/>
  <c r="L11" i="20"/>
  <c r="M11" i="20"/>
  <c r="N11" i="20"/>
  <c r="O11" i="20"/>
  <c r="D7" i="19"/>
  <c r="D11" i="19" s="1"/>
  <c r="E7" i="19"/>
  <c r="F7" i="19"/>
  <c r="G7" i="19"/>
  <c r="H7" i="19"/>
  <c r="H11" i="19" s="1"/>
  <c r="I7" i="19"/>
  <c r="I11" i="19" s="1"/>
  <c r="J7" i="19"/>
  <c r="J11" i="19" s="1"/>
  <c r="K7" i="19"/>
  <c r="K11" i="19" s="1"/>
  <c r="L7" i="19"/>
  <c r="M7" i="19"/>
  <c r="N7" i="19"/>
  <c r="O7" i="19"/>
  <c r="E11" i="19"/>
  <c r="F11" i="19"/>
  <c r="G11" i="19"/>
  <c r="L11" i="19"/>
  <c r="M11" i="19"/>
  <c r="N11" i="19"/>
  <c r="O11" i="19"/>
  <c r="D7" i="18"/>
  <c r="D11" i="18" s="1"/>
  <c r="E7" i="18"/>
  <c r="E11" i="18" s="1"/>
  <c r="F7" i="18"/>
  <c r="F11" i="18" s="1"/>
  <c r="G7" i="18"/>
  <c r="G11" i="18" s="1"/>
  <c r="H7" i="18"/>
  <c r="I7" i="18"/>
  <c r="I11" i="18" s="1"/>
  <c r="J7" i="18"/>
  <c r="J11" i="18" s="1"/>
  <c r="K7" i="18"/>
  <c r="K11" i="18" s="1"/>
  <c r="L7" i="18"/>
  <c r="L11" i="18" s="1"/>
  <c r="M7" i="18"/>
  <c r="M11" i="18" s="1"/>
  <c r="N7" i="18"/>
  <c r="N11" i="18" s="1"/>
  <c r="O7" i="18"/>
  <c r="O11" i="18" s="1"/>
  <c r="H11" i="18"/>
  <c r="D7" i="17"/>
  <c r="E7" i="17"/>
  <c r="F7" i="17"/>
  <c r="G7" i="17"/>
  <c r="H7" i="17"/>
  <c r="I7" i="17"/>
  <c r="J7" i="17"/>
  <c r="K7" i="17"/>
  <c r="L7" i="17"/>
  <c r="M7" i="17"/>
  <c r="N7" i="17"/>
  <c r="O7" i="17"/>
  <c r="D7" i="16"/>
  <c r="E7" i="16"/>
  <c r="F7" i="16"/>
  <c r="G7" i="16"/>
  <c r="H7" i="16"/>
  <c r="I7" i="16"/>
  <c r="J7" i="16"/>
  <c r="K7" i="16"/>
  <c r="L7" i="16"/>
  <c r="M7" i="16"/>
  <c r="N7" i="16"/>
  <c r="O7" i="16"/>
  <c r="D7" i="15"/>
  <c r="E7" i="15"/>
  <c r="F7" i="15"/>
  <c r="G7" i="15"/>
  <c r="H7" i="15"/>
  <c r="I7" i="15"/>
  <c r="J7" i="15"/>
  <c r="K7" i="15"/>
  <c r="L7" i="15"/>
  <c r="M7" i="15"/>
  <c r="N7" i="15"/>
  <c r="O7" i="15"/>
  <c r="D7" i="14"/>
  <c r="E7" i="14"/>
  <c r="F7" i="14"/>
  <c r="G7" i="14"/>
  <c r="H7" i="14"/>
  <c r="I7" i="14"/>
  <c r="J7" i="14"/>
  <c r="K7" i="14"/>
  <c r="L7" i="14"/>
  <c r="M7" i="14"/>
  <c r="N7" i="14"/>
  <c r="O7" i="14"/>
  <c r="D7" i="13"/>
  <c r="E7" i="13"/>
  <c r="F7" i="13"/>
  <c r="G7" i="13"/>
  <c r="H7" i="13"/>
  <c r="I7" i="13"/>
  <c r="K7" i="13"/>
  <c r="L7" i="13"/>
  <c r="M7" i="13"/>
  <c r="N7" i="13"/>
  <c r="O7" i="13"/>
  <c r="D7" i="12"/>
  <c r="E7" i="12"/>
  <c r="F7" i="12"/>
  <c r="G7" i="12"/>
  <c r="H7" i="12"/>
  <c r="I7" i="12"/>
  <c r="J7" i="12"/>
  <c r="K7" i="12"/>
  <c r="L7" i="12"/>
  <c r="M7" i="12"/>
  <c r="N7" i="12"/>
  <c r="O7" i="12"/>
  <c r="D7" i="11"/>
  <c r="E7" i="11"/>
  <c r="F7" i="11"/>
  <c r="G7" i="11"/>
  <c r="H7" i="11"/>
  <c r="I7" i="11"/>
  <c r="J7" i="11"/>
  <c r="K7" i="11"/>
  <c r="L7" i="11"/>
  <c r="M7" i="11"/>
  <c r="N7" i="11"/>
  <c r="O7" i="11"/>
  <c r="D7" i="10"/>
  <c r="E7" i="10"/>
  <c r="F7" i="10"/>
  <c r="G7" i="10"/>
  <c r="H7" i="10"/>
  <c r="I7" i="10"/>
  <c r="J7" i="10"/>
  <c r="K7" i="10"/>
  <c r="L7" i="10"/>
  <c r="M7" i="10"/>
  <c r="N7" i="10"/>
  <c r="O7" i="10"/>
  <c r="D7" i="9"/>
  <c r="E7" i="9"/>
  <c r="F7" i="9"/>
  <c r="G7" i="9"/>
  <c r="H7" i="9"/>
  <c r="I7" i="9"/>
  <c r="J7" i="9"/>
  <c r="K7" i="9"/>
  <c r="L7" i="9"/>
  <c r="M7" i="9"/>
  <c r="N7" i="9"/>
  <c r="O7" i="9"/>
  <c r="D7" i="8"/>
  <c r="E7" i="8"/>
  <c r="F7" i="8"/>
  <c r="G7" i="8"/>
  <c r="H7" i="8"/>
  <c r="I7" i="8"/>
  <c r="J7" i="8"/>
  <c r="K7" i="8"/>
  <c r="L7" i="8"/>
  <c r="M7" i="8"/>
  <c r="N7" i="8"/>
  <c r="O7" i="8"/>
  <c r="D7" i="7"/>
  <c r="E7" i="7"/>
  <c r="F7" i="7"/>
  <c r="G7" i="7"/>
  <c r="H7" i="7"/>
  <c r="I7" i="7"/>
  <c r="J7" i="7"/>
  <c r="K7" i="7"/>
  <c r="L7" i="7"/>
  <c r="M7" i="7"/>
  <c r="N7" i="7"/>
  <c r="O7" i="7"/>
  <c r="Q22" i="6" l="1"/>
  <c r="M22" i="6"/>
  <c r="U22" i="6"/>
  <c r="U31" i="6" s="1"/>
  <c r="T22" i="6"/>
  <c r="T31" i="6" s="1"/>
  <c r="S22" i="6"/>
  <c r="S31" i="6" s="1"/>
  <c r="R22" i="6"/>
  <c r="P22" i="6"/>
  <c r="L22" i="6"/>
  <c r="N22" i="6"/>
  <c r="N31" i="6" s="1"/>
  <c r="U31" i="5"/>
  <c r="T31" i="5"/>
  <c r="S31" i="5"/>
  <c r="R31" i="5"/>
  <c r="Q31" i="5"/>
  <c r="P31" i="5"/>
  <c r="O31" i="5"/>
  <c r="M31" i="5"/>
  <c r="L31" i="5"/>
  <c r="K31" i="5"/>
  <c r="J31" i="5"/>
  <c r="U30" i="5"/>
  <c r="T30" i="5"/>
  <c r="S30" i="5"/>
  <c r="R30" i="5"/>
  <c r="Q30" i="5"/>
  <c r="P30" i="5"/>
  <c r="O30" i="5"/>
  <c r="M30" i="5"/>
  <c r="L30" i="5"/>
  <c r="K30" i="5"/>
  <c r="J30" i="5"/>
  <c r="U29" i="5"/>
  <c r="T29" i="5"/>
  <c r="S29" i="5"/>
  <c r="R29" i="5"/>
  <c r="Q29" i="5"/>
  <c r="P29" i="5"/>
  <c r="O29" i="5"/>
  <c r="M29" i="5"/>
  <c r="L29" i="5"/>
  <c r="K29" i="5"/>
  <c r="J29" i="5"/>
  <c r="U28" i="5"/>
  <c r="T28" i="5"/>
  <c r="S28" i="5"/>
  <c r="R28" i="5"/>
  <c r="Q28" i="5"/>
  <c r="P28" i="5"/>
  <c r="O28" i="5"/>
  <c r="M28" i="5"/>
  <c r="L28" i="5"/>
  <c r="K28" i="5"/>
  <c r="J28" i="5"/>
  <c r="U27" i="5"/>
  <c r="T27" i="5"/>
  <c r="S27" i="5"/>
  <c r="R27" i="5"/>
  <c r="Q27" i="5"/>
  <c r="P27" i="5"/>
  <c r="O27" i="5"/>
  <c r="M27" i="5"/>
  <c r="L27" i="5"/>
  <c r="K27" i="5"/>
  <c r="J27" i="5"/>
  <c r="U26" i="5"/>
  <c r="T26" i="5"/>
  <c r="S26" i="5"/>
  <c r="R26" i="5"/>
  <c r="Q26" i="5"/>
  <c r="P26" i="5"/>
  <c r="O26" i="5"/>
  <c r="M26" i="5"/>
  <c r="L26" i="5"/>
  <c r="K26" i="5"/>
  <c r="J26" i="5"/>
  <c r="U25" i="5"/>
  <c r="T25" i="5"/>
  <c r="S25" i="5"/>
  <c r="R25" i="5"/>
  <c r="Q25" i="5"/>
  <c r="P25" i="5"/>
  <c r="O25" i="5"/>
  <c r="M25" i="5"/>
  <c r="L25" i="5"/>
  <c r="K25" i="5"/>
  <c r="J25" i="5"/>
  <c r="R31" i="6"/>
  <c r="Q31" i="6"/>
  <c r="P31" i="6"/>
  <c r="O31" i="6"/>
  <c r="M31" i="6"/>
  <c r="L31" i="6"/>
  <c r="K31" i="6"/>
  <c r="J31" i="6"/>
  <c r="U30" i="6"/>
  <c r="T30" i="6"/>
  <c r="S30" i="6"/>
  <c r="R30" i="6"/>
  <c r="Q30" i="6"/>
  <c r="P30" i="6"/>
  <c r="O30" i="6"/>
  <c r="N30" i="6"/>
  <c r="M30" i="6"/>
  <c r="L30" i="6"/>
  <c r="K30" i="6"/>
  <c r="J30" i="6"/>
  <c r="U29" i="6"/>
  <c r="T29" i="6"/>
  <c r="S29" i="6"/>
  <c r="R29" i="6"/>
  <c r="Q29" i="6"/>
  <c r="P29" i="6"/>
  <c r="O29" i="6"/>
  <c r="N29" i="6"/>
  <c r="M29" i="6"/>
  <c r="L29" i="6"/>
  <c r="K29" i="6"/>
  <c r="J29" i="6"/>
  <c r="U28" i="6"/>
  <c r="T28" i="6"/>
  <c r="S28" i="6"/>
  <c r="R28" i="6"/>
  <c r="Q28" i="6"/>
  <c r="P28" i="6"/>
  <c r="O28" i="6"/>
  <c r="N28" i="6"/>
  <c r="M28" i="6"/>
  <c r="L28" i="6"/>
  <c r="K28" i="6"/>
  <c r="J28" i="6"/>
  <c r="U27" i="6"/>
  <c r="T27" i="6"/>
  <c r="S27" i="6"/>
  <c r="R27" i="6"/>
  <c r="Q27" i="6"/>
  <c r="P27" i="6"/>
  <c r="O27" i="6"/>
  <c r="N27" i="6"/>
  <c r="M27" i="6"/>
  <c r="L27" i="6"/>
  <c r="K27" i="6"/>
  <c r="J27" i="6"/>
  <c r="U26" i="6"/>
  <c r="T26" i="6"/>
  <c r="S26" i="6"/>
  <c r="R26" i="6"/>
  <c r="Q26" i="6"/>
  <c r="P26" i="6"/>
  <c r="O26" i="6"/>
  <c r="N26" i="6"/>
  <c r="M26" i="6"/>
  <c r="L26" i="6"/>
  <c r="K26" i="6"/>
  <c r="J26" i="6"/>
  <c r="U25" i="6"/>
  <c r="T25" i="6"/>
  <c r="S25" i="6"/>
  <c r="R25" i="6"/>
  <c r="Q25" i="6"/>
  <c r="P25" i="6"/>
  <c r="O25" i="6"/>
  <c r="N25" i="6"/>
  <c r="M25" i="6"/>
  <c r="L25" i="6"/>
  <c r="K25" i="6"/>
  <c r="J25" i="6"/>
  <c r="H23" i="6"/>
  <c r="H21" i="6"/>
  <c r="H30" i="6" s="1"/>
  <c r="H20" i="6"/>
  <c r="H29" i="6" s="1"/>
  <c r="H19" i="6"/>
  <c r="H28" i="6" s="1"/>
  <c r="H18" i="6"/>
  <c r="H27" i="6" s="1"/>
  <c r="H17" i="6"/>
  <c r="H26" i="6" s="1"/>
  <c r="H16" i="6"/>
  <c r="H25" i="6" s="1"/>
  <c r="H14" i="6"/>
  <c r="H13" i="6"/>
  <c r="H11" i="6"/>
  <c r="H10" i="6"/>
  <c r="H23" i="5"/>
  <c r="H22" i="5"/>
  <c r="H31" i="5" s="1"/>
  <c r="H21" i="5"/>
  <c r="H30" i="5" s="1"/>
  <c r="H20" i="5"/>
  <c r="H29" i="5" s="1"/>
  <c r="H19" i="5"/>
  <c r="H28" i="5" s="1"/>
  <c r="H18" i="5"/>
  <c r="H27" i="5" s="1"/>
  <c r="H17" i="5"/>
  <c r="H26" i="5" s="1"/>
  <c r="H16" i="5"/>
  <c r="H25" i="5" s="1"/>
  <c r="H14" i="5"/>
  <c r="H13" i="5"/>
  <c r="H11" i="5"/>
  <c r="H10" i="5"/>
  <c r="H13" i="4"/>
  <c r="H14" i="4"/>
  <c r="H22" i="6" l="1"/>
  <c r="H31" i="6" s="1"/>
  <c r="H14" i="1"/>
  <c r="H13" i="1"/>
  <c r="U31" i="4"/>
  <c r="T31" i="4"/>
  <c r="S31" i="4"/>
  <c r="R31" i="4"/>
  <c r="Q31" i="4"/>
  <c r="P31" i="4"/>
  <c r="O31" i="4"/>
  <c r="N31" i="4"/>
  <c r="M31" i="4"/>
  <c r="L31" i="4"/>
  <c r="K31" i="4"/>
  <c r="J31" i="4"/>
  <c r="U30" i="4"/>
  <c r="T30" i="4"/>
  <c r="S30" i="4"/>
  <c r="R30" i="4"/>
  <c r="Q30" i="4"/>
  <c r="P30" i="4"/>
  <c r="O30" i="4"/>
  <c r="N30" i="4"/>
  <c r="M30" i="4"/>
  <c r="L30" i="4"/>
  <c r="K30" i="4"/>
  <c r="J30" i="4"/>
  <c r="U29" i="4"/>
  <c r="T29" i="4"/>
  <c r="S29" i="4"/>
  <c r="R29" i="4"/>
  <c r="Q29" i="4"/>
  <c r="P29" i="4"/>
  <c r="O29" i="4"/>
  <c r="N29" i="4"/>
  <c r="M29" i="4"/>
  <c r="L29" i="4"/>
  <c r="K29" i="4"/>
  <c r="J29" i="4"/>
  <c r="U28" i="4"/>
  <c r="T28" i="4"/>
  <c r="S28" i="4"/>
  <c r="R28" i="4"/>
  <c r="Q28" i="4"/>
  <c r="P28" i="4"/>
  <c r="O28" i="4"/>
  <c r="N28" i="4"/>
  <c r="M28" i="4"/>
  <c r="L28" i="4"/>
  <c r="K28" i="4"/>
  <c r="J28" i="4"/>
  <c r="U27" i="4"/>
  <c r="T27" i="4"/>
  <c r="S27" i="4"/>
  <c r="R27" i="4"/>
  <c r="Q27" i="4"/>
  <c r="P27" i="4"/>
  <c r="O27" i="4"/>
  <c r="N27" i="4"/>
  <c r="M27" i="4"/>
  <c r="L27" i="4"/>
  <c r="K27" i="4"/>
  <c r="J27" i="4"/>
  <c r="U26" i="4"/>
  <c r="T26" i="4"/>
  <c r="S26" i="4"/>
  <c r="R26" i="4"/>
  <c r="Q26" i="4"/>
  <c r="P26" i="4"/>
  <c r="O26" i="4"/>
  <c r="N26" i="4"/>
  <c r="M26" i="4"/>
  <c r="L26" i="4"/>
  <c r="K26" i="4"/>
  <c r="J26" i="4"/>
  <c r="U25" i="4"/>
  <c r="T25" i="4"/>
  <c r="S25" i="4"/>
  <c r="R25" i="4"/>
  <c r="Q25" i="4"/>
  <c r="P25" i="4"/>
  <c r="O25" i="4"/>
  <c r="N25" i="4"/>
  <c r="M25" i="4"/>
  <c r="L25" i="4"/>
  <c r="K25" i="4"/>
  <c r="J25" i="4"/>
  <c r="H23" i="4"/>
  <c r="H22" i="4"/>
  <c r="H31" i="4" s="1"/>
  <c r="H21" i="4"/>
  <c r="H30" i="4" s="1"/>
  <c r="H20" i="4"/>
  <c r="H29" i="4" s="1"/>
  <c r="H19" i="4"/>
  <c r="H28" i="4" s="1"/>
  <c r="H18" i="4"/>
  <c r="H27" i="4" s="1"/>
  <c r="H17" i="4"/>
  <c r="H26" i="4" s="1"/>
  <c r="H16" i="4"/>
  <c r="H25" i="4" s="1"/>
  <c r="H11" i="4"/>
  <c r="H10" i="4"/>
  <c r="H11" i="1" l="1"/>
  <c r="H10" i="1"/>
  <c r="H22" i="1" l="1"/>
  <c r="H21" i="1"/>
  <c r="H20" i="1"/>
  <c r="H19" i="1"/>
  <c r="H18" i="1"/>
  <c r="H17" i="1"/>
  <c r="H16" i="1"/>
  <c r="H25" i="1" s="1"/>
  <c r="K25" i="1" l="1"/>
  <c r="U31" i="1"/>
  <c r="U30" i="1"/>
  <c r="U29" i="1"/>
  <c r="U28" i="1"/>
  <c r="U27" i="1"/>
  <c r="U26" i="1"/>
  <c r="U25" i="1"/>
  <c r="T31" i="1"/>
  <c r="T30" i="1"/>
  <c r="T29" i="1"/>
  <c r="T28" i="1"/>
  <c r="T27" i="1"/>
  <c r="T26" i="1"/>
  <c r="T25" i="1"/>
  <c r="S31" i="1"/>
  <c r="S30" i="1"/>
  <c r="S29" i="1"/>
  <c r="S28" i="1"/>
  <c r="S27" i="1"/>
  <c r="S26" i="1"/>
  <c r="S25" i="1"/>
  <c r="R31" i="1"/>
  <c r="R30" i="1"/>
  <c r="R29" i="1"/>
  <c r="R28" i="1"/>
  <c r="R27" i="1"/>
  <c r="R26" i="1"/>
  <c r="R25" i="1"/>
  <c r="Q31" i="1"/>
  <c r="Q30" i="1"/>
  <c r="Q29" i="1"/>
  <c r="Q28" i="1"/>
  <c r="Q27" i="1"/>
  <c r="Q26" i="1"/>
  <c r="Q25" i="1"/>
  <c r="P31" i="1"/>
  <c r="P30" i="1"/>
  <c r="P29" i="1"/>
  <c r="P28" i="1"/>
  <c r="P27" i="1"/>
  <c r="P26" i="1"/>
  <c r="P25" i="1"/>
  <c r="O31" i="1"/>
  <c r="O30" i="1"/>
  <c r="O29" i="1"/>
  <c r="O28" i="1"/>
  <c r="O27" i="1"/>
  <c r="O26" i="1"/>
  <c r="O25" i="1"/>
  <c r="N31" i="1"/>
  <c r="N30" i="1"/>
  <c r="N29" i="1"/>
  <c r="N28" i="1"/>
  <c r="N27" i="1"/>
  <c r="N26" i="1"/>
  <c r="N25" i="1"/>
  <c r="M31" i="1"/>
  <c r="M30" i="1"/>
  <c r="M29" i="1"/>
  <c r="M28" i="1"/>
  <c r="M27" i="1"/>
  <c r="M26" i="1"/>
  <c r="M25" i="1"/>
  <c r="L31" i="1"/>
  <c r="L30" i="1"/>
  <c r="L29" i="1"/>
  <c r="L28" i="1"/>
  <c r="L27" i="1"/>
  <c r="L26" i="1"/>
  <c r="L25" i="1"/>
  <c r="K31" i="1"/>
  <c r="K30" i="1"/>
  <c r="K29" i="1"/>
  <c r="K28" i="1"/>
  <c r="K27" i="1"/>
  <c r="K26" i="1"/>
  <c r="J31" i="1"/>
  <c r="J30" i="1"/>
  <c r="J29" i="1"/>
  <c r="J28" i="1"/>
  <c r="J27" i="1"/>
  <c r="J26" i="1"/>
  <c r="J25" i="1"/>
  <c r="H31" i="1" l="1"/>
  <c r="H30" i="1"/>
  <c r="H29" i="1"/>
  <c r="H28" i="1"/>
  <c r="H27" i="1"/>
  <c r="H26" i="1"/>
  <c r="H16" i="22" l="1"/>
  <c r="H25" i="22" s="1"/>
  <c r="N26" i="22"/>
  <c r="H17" i="22"/>
  <c r="H26" i="22" s="1"/>
  <c r="N30" i="22"/>
  <c r="H21" i="22"/>
  <c r="H30" i="22" s="1"/>
  <c r="N29" i="22"/>
  <c r="H20" i="22"/>
  <c r="H29" i="22" s="1"/>
  <c r="H23" i="22"/>
  <c r="H22" i="22"/>
  <c r="H31" i="22" s="1"/>
  <c r="N31" i="22"/>
  <c r="H19" i="22"/>
  <c r="H28" i="22" s="1"/>
  <c r="N28" i="22"/>
  <c r="H18" i="22"/>
  <c r="H27" i="22" s="1"/>
  <c r="N16" i="22"/>
  <c r="N25" i="22"/>
  <c r="N27" i="22"/>
</calcChain>
</file>

<file path=xl/sharedStrings.xml><?xml version="1.0" encoding="utf-8"?>
<sst xmlns="http://schemas.openxmlformats.org/spreadsheetml/2006/main" count="967" uniqueCount="83">
  <si>
    <t>Statistik Stadt Bern</t>
  </si>
  <si>
    <t>Mai</t>
  </si>
  <si>
    <t>nach Monat</t>
  </si>
  <si>
    <t>Stadt Bern</t>
  </si>
  <si>
    <t>Männer</t>
  </si>
  <si>
    <t>Frauen</t>
  </si>
  <si>
    <t>Schweiz</t>
  </si>
  <si>
    <t>Ausland</t>
  </si>
  <si>
    <t>Total</t>
  </si>
  <si>
    <t>Variations-</t>
  </si>
  <si>
    <r>
      <t>koeffizient</t>
    </r>
    <r>
      <rPr>
        <i/>
        <vertAlign val="superscript"/>
        <sz val="8"/>
        <color theme="1"/>
        <rFont val="Arial"/>
        <family val="2"/>
      </rPr>
      <t>1</t>
    </r>
  </si>
  <si>
    <t>B: +/– 1.1% bis 2.0%</t>
  </si>
  <si>
    <t>C: +/– 2.1% bis 5.0%</t>
  </si>
  <si>
    <t>A: +/– 0.0% bis 1.0%</t>
  </si>
  <si>
    <t>Erwerbs-</t>
  </si>
  <si>
    <r>
      <t>personen</t>
    </r>
    <r>
      <rPr>
        <i/>
        <vertAlign val="superscript"/>
        <sz val="8"/>
        <color theme="1"/>
        <rFont val="Arial"/>
        <family val="2"/>
      </rPr>
      <t>2</t>
    </r>
  </si>
  <si>
    <r>
      <rPr>
        <i/>
        <sz val="8"/>
        <color theme="1"/>
        <rFont val="Arial"/>
        <family val="2"/>
      </rPr>
      <t>1</t>
    </r>
    <r>
      <rPr>
        <sz val="8"/>
        <color theme="1"/>
        <rFont val="Arial"/>
        <family val="2"/>
      </rPr>
      <t xml:space="preserve">  Aufgrund der Stichprobennatur der in der Strukturerhebung erhobenen Erwerbspersonenzahl kennzeichnet das SECO bei den publizierten Arbeitslosenquoten die Genauigkeit der zugrundeliegenden Erwerbspersonenzahl mit einem Variationskoeffizienten in Buchstabenform, welcher eine mögliche Abweichung der Erwerbspersonenzahl vom wahren Wert um die angegebenen plus/minus-Werte bedeutet.</t>
    </r>
  </si>
  <si>
    <t>…</t>
  </si>
  <si>
    <t>Jan</t>
  </si>
  <si>
    <t>Feb</t>
  </si>
  <si>
    <t>Mrz</t>
  </si>
  <si>
    <t>Apr</t>
  </si>
  <si>
    <t>Jun</t>
  </si>
  <si>
    <t>Jul</t>
  </si>
  <si>
    <t>Aug</t>
  </si>
  <si>
    <t>Sep</t>
  </si>
  <si>
    <t>Okt</t>
  </si>
  <si>
    <t>Nov</t>
  </si>
  <si>
    <t>Dez</t>
  </si>
  <si>
    <r>
      <t>Arbeitslosenquote</t>
    </r>
    <r>
      <rPr>
        <i/>
        <vertAlign val="superscript"/>
        <sz val="8"/>
        <color theme="1"/>
        <rFont val="Arial"/>
        <family val="2"/>
      </rPr>
      <t>3</t>
    </r>
  </si>
  <si>
    <r>
      <rPr>
        <i/>
        <sz val="8"/>
        <color theme="1"/>
        <rFont val="Arial"/>
        <family val="2"/>
      </rPr>
      <t>3</t>
    </r>
    <r>
      <rPr>
        <sz val="8"/>
        <color theme="1"/>
        <rFont val="Arial"/>
        <family val="2"/>
      </rPr>
      <t xml:space="preserve">  Zahl der registrierten Arbeitslosen am Stichtag in Prozent der Erwerbspersonen</t>
    </r>
  </si>
  <si>
    <t>ganz Arbeitslose</t>
  </si>
  <si>
    <t>teilweise Arbeitslose</t>
  </si>
  <si>
    <t>nach Erwerbsstatus</t>
  </si>
  <si>
    <t>registrierte Arbeitslose</t>
  </si>
  <si>
    <t>registrierte Stellensuchende</t>
  </si>
  <si>
    <t>nach Geschlecht</t>
  </si>
  <si>
    <t>Mittel</t>
  </si>
  <si>
    <t>nach Heimat und Geschlecht</t>
  </si>
  <si>
    <t>Datenquelle: Staatssekretariat für Wirtschaft, Arbeitsmarktstatistik (Datenstand: 9.7.2019)</t>
  </si>
  <si>
    <r>
      <t>Arbeitslosenquote</t>
    </r>
    <r>
      <rPr>
        <i/>
        <vertAlign val="superscript"/>
        <sz val="8"/>
        <rFont val="Arial"/>
        <family val="2"/>
      </rPr>
      <t>1</t>
    </r>
    <r>
      <rPr>
        <sz val="8"/>
        <rFont val="Arial"/>
        <family val="2"/>
      </rPr>
      <t xml:space="preserve"> </t>
    </r>
  </si>
  <si>
    <t>davon</t>
  </si>
  <si>
    <t>Registrierte Arbeitslose</t>
  </si>
  <si>
    <t>T 03.03.510i</t>
  </si>
  <si>
    <t>Registrierte Arbeitslose und Stellensuchende 2018</t>
  </si>
  <si>
    <t>T 03.1.i010</t>
  </si>
  <si>
    <t>Registrierte Arbeitslose und Stellensuchende 2017</t>
  </si>
  <si>
    <t>Datenquelle: Staatssekretariat für Wirtschaft, Arbeitsmarktstatistik</t>
  </si>
  <si>
    <r>
      <t>Arbeitslosenquote</t>
    </r>
    <r>
      <rPr>
        <i/>
        <vertAlign val="superscript"/>
        <sz val="8"/>
        <rFont val="Arial"/>
        <family val="2"/>
      </rPr>
      <t xml:space="preserve">1 </t>
    </r>
  </si>
  <si>
    <t>Registrierte Arbeitslose und Stellensuchende 2016</t>
  </si>
  <si>
    <t>Registrierte Arbeitslose und Stellensuchende 2015</t>
  </si>
  <si>
    <t>Registrierte Arbeitslose und Stellensuchende 2014</t>
  </si>
  <si>
    <r>
      <t>Arbeitslosenquote</t>
    </r>
    <r>
      <rPr>
        <i/>
        <vertAlign val="superscript"/>
        <sz val="8"/>
        <rFont val="Arial"/>
        <family val="2"/>
      </rPr>
      <t>1</t>
    </r>
    <r>
      <rPr>
        <vertAlign val="superscript"/>
        <sz val="8"/>
        <rFont val="Arial"/>
        <family val="2"/>
      </rPr>
      <t xml:space="preserve"> </t>
    </r>
  </si>
  <si>
    <t>Registrierte Arbeitslose und Stellensuchende 2013</t>
  </si>
  <si>
    <t>Registrierte Arbeitslose und Stellensuchende 2012</t>
  </si>
  <si>
    <t>Registrierte Arbeitslose und Stellensuchende 2011</t>
  </si>
  <si>
    <t>Registrierte Arbeitslose und Stellensuchende 2010</t>
  </si>
  <si>
    <t>Arbeitslose Personen in Prozent der Erwerbspersonen der Eidg. Volkszählung 2000 (Total der Stadt Bern 74 267)</t>
  </si>
  <si>
    <t>Registrierte Arbeitslose und Stellensuchende 2009</t>
  </si>
  <si>
    <t>Registrierte Arbeitslose und Stellensuchende 2008</t>
  </si>
  <si>
    <t>Registrierte Arbeitslose und Stellensuchende 2007</t>
  </si>
  <si>
    <t>Registrierte Arbeitslose und Stellensuchende 2006</t>
  </si>
  <si>
    <t>Registrierte Arbeitslose und Stellensuchende 2005</t>
  </si>
  <si>
    <t>Registrierte Arbeitslose und Stellensuchende 2004</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</si>
  <si>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2015 bis 2017</t>
    </r>
  </si>
  <si>
    <t>Zahl der registrierten Arbeitslosen am Stichtag (Ende Monat) in Prozent der Erwerbspersonen (SECO-Berechnung inkl. diplomatisches Personal sowie Offizielle in internationaler Funktion) gemäss Strukturerhebung, Pooling der Jahre 2015 bis 2017 (Total Stadt Bern 78 668)</t>
  </si>
  <si>
    <t>Zahl der registrierten Arbeitslosen am Stichtag (Ende Monat) in Prozent der Erwerbspersonen (SECO-Berechnung inkl. diplomatisches Personal sowie Offizielle in internationaler Funktion) der Strukturerhebung Pooling der Jahre 2012 bis 2014 (Total Stadt Bern 76 393)</t>
  </si>
  <si>
    <t>Zahl der registrierten Arbeitslosen am Stichtag (Ende Monat) in Prozent der Erwerbspersonen (SECO-Berechnung inkl. diplomatisches Personal sowie Offizielle in internationaler Funktion) der Strukturerhebung 2010 (Total Stadt Bern 73 057)</t>
  </si>
  <si>
    <t>Bitte beachten Sie bei der Interpretation der Daten, dass viele Lebensbereiche ab Frühjahr 2020 durch die Auswirkungen von Covid-19 betroffen sind.</t>
  </si>
  <si>
    <t>Arbeitslose, Stellensuchende sowie Arbeitslosenquote nach Monat 2022</t>
  </si>
  <si>
    <t>Arbeitslose, Stellensuchende sowie Arbeitslosenquote nach Monat 2019</t>
  </si>
  <si>
    <t>Arbeitslose, Stellensuchende sowie Arbeitslosenquote nach Monat 2020</t>
  </si>
  <si>
    <t>Arbeitslose, Stellensuchende sowie Arbeitslosenquote nach Monat 2021</t>
  </si>
  <si>
    <t>ganz und teilweise Arbeitslose; am Stichtag (letzter Arbeitstag des Monats) gemeldet</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</si>
  <si>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2018 bis 2020</t>
    </r>
  </si>
  <si>
    <t>Datenquelle: Staatssekretariat für Wirtschaft (SECO), Arbeitsmarktstatistik (Datenstand: 7.10.2022)</t>
  </si>
  <si>
    <t>Datenquelle: Staatssekretariat für Wirtschaft (SECO), Arbeitsmarktstatistik (Datenstand: 9.1.2023)</t>
  </si>
  <si>
    <t>Arbeitslose, Stellensuchende sowie Arbeitslosenquote nach Monat 2023</t>
  </si>
  <si>
    <t>Datenquelle: Staatssekretariat für Wirtschaft (SECO), Arbeitsmarktstatistik (Datenstand: 9.1.2024)</t>
  </si>
  <si>
    <t>Arbeitslose, Stellensuchende sowie Arbeitslosenquote nach Monat 2024</t>
  </si>
  <si>
    <t>Datenquelle: Staatssekretariat für Wirtschaft (SECO), Arbeitsmarktstatistik (Datenstand: 10.1.2025)</t>
  </si>
  <si>
    <t>Arbeitslose, Stellensuchende sowie Arbeitslosenquote nach Monat 2025</t>
  </si>
  <si>
    <t>Datenquelle: Staatssekretariat für Wirtschaft (SECO), Arbeitsmarktstatistik (Datenstand: 4.4.2025)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</si>
</sst>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0;\–\ #\ ##0;\–"/>
    <numFmt numFmtId="165" formatCode="##0.0;\–\ ##0.0;\–"/>
    <numFmt numFmtId="166" formatCode="0.0"/>
    <numFmt numFmtId="167" formatCode="#\ ##0"/>
  </numFmts>
  <fonts count="23"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i/>
      <vertAlign val="superscript"/>
      <sz val="8"/>
      <color theme="1"/>
      <name val="Arial"/>
      <family val="2"/>
    </font>
    <font>
      <i/>
      <sz val="8"/>
      <color theme="1"/>
      <name val="Arial"/>
      <family val="2"/>
    </font>
    <font>
      <b/>
      <sz val="8"/>
      <color theme="1"/>
      <name val="Arial"/>
      <family val="2"/>
    </font>
    <font>
      <sz val="10"/>
      <name val="Arial"/>
      <family val="2"/>
    </font>
    <font>
      <sz val="10"/>
      <name val="Arial"/>
      <family val="2"/>
    </font>
    <font>
      <sz val="7"/>
      <name val="Arial"/>
      <family val="2"/>
    </font>
    <font>
      <i/>
      <sz val="6"/>
      <name val="Arial"/>
      <family val="2"/>
    </font>
    <font>
      <i/>
      <vertAlign val="superscript"/>
      <sz val="8"/>
      <name val="Arial"/>
      <family val="2"/>
    </font>
    <font>
      <sz val="6"/>
      <name val="Arial"/>
      <family val="2"/>
    </font>
    <font>
      <sz val="9"/>
      <name val="Arial"/>
      <family val="2"/>
    </font>
    <font>
      <vertAlign val="superscript"/>
      <sz val="8"/>
      <name val="Arial"/>
      <family val="2"/>
    </font>
    <font>
      <b/>
      <sz val="12"/>
      <name val="Arial"/>
      <family val="2"/>
    </font>
    <font>
      <sz val="12"/>
      <name val="Arial"/>
      <family val="2"/>
    </font>
    <font>
      <b/>
      <sz val="12"/>
      <color indexed="10"/>
      <name val="Arial"/>
      <family val="2"/>
    </font>
    <font>
      <sz val="6"/>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65"/>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1" fillId="0" borderId="0"/>
  </cellStyleXfs>
  <cellXfs count="9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1" xfId="0" applyFont="1" applyBorder="1"/>
    <xf numFmtId="0" fontId="4" fillId="0" borderId="1" xfId="0" applyFont="1" applyBorder="1" applyAlignment="1">
      <alignment horizontal="right" vertical="top"/>
    </xf>
    <xf numFmtId="0" fontId="7" fillId="0" borderId="0" xfId="0" applyFont="1" applyAlignment="1">
      <alignment horizontal="left"/>
    </xf>
    <xf numFmtId="164" fontId="7" fillId="0" borderId="0" xfId="0" applyNumberFormat="1" applyFont="1"/>
    <xf numFmtId="0" fontId="7" fillId="0" borderId="0" xfId="0" applyFont="1"/>
    <xf numFmtId="164" fontId="7" fillId="0" borderId="3" xfId="0" applyNumberFormat="1" applyFont="1" applyBorder="1"/>
    <xf numFmtId="165" fontId="7" fillId="0" borderId="0" xfId="0" applyNumberFormat="1" applyFont="1"/>
    <xf numFmtId="165" fontId="7" fillId="0" borderId="3" xfId="0" applyNumberFormat="1" applyFont="1" applyBorder="1"/>
    <xf numFmtId="0" fontId="7" fillId="0" borderId="0" xfId="0" quotePrefix="1" applyFont="1" applyAlignment="1">
      <alignment horizontal="right"/>
    </xf>
    <xf numFmtId="0" fontId="7" fillId="0" borderId="3" xfId="0" applyFont="1" applyBorder="1"/>
    <xf numFmtId="0" fontId="7" fillId="0" borderId="1" xfId="0" applyFont="1" applyBorder="1" applyAlignment="1">
      <alignment horizontal="right" vertical="top" wrapText="1"/>
    </xf>
    <xf numFmtId="0" fontId="1" fillId="0" borderId="2" xfId="0" applyFont="1" applyBorder="1" applyAlignment="1">
      <alignment horizontal="right" vertical="top" wrapText="1"/>
    </xf>
    <xf numFmtId="0" fontId="1" fillId="0" borderId="0" xfId="0" quotePrefix="1" applyFont="1" applyAlignment="1">
      <alignment horizontal="right" vertical="top"/>
    </xf>
    <xf numFmtId="0" fontId="10" fillId="0" borderId="0" xfId="0" applyFont="1" applyAlignment="1">
      <alignment vertical="top"/>
    </xf>
    <xf numFmtId="0" fontId="7" fillId="0" borderId="2" xfId="0" applyFont="1" applyBorder="1" applyAlignment="1">
      <alignment horizontal="left"/>
    </xf>
    <xf numFmtId="0" fontId="7" fillId="0" borderId="2" xfId="0" applyFont="1" applyBorder="1"/>
    <xf numFmtId="0" fontId="7" fillId="0" borderId="2" xfId="0" quotePrefix="1" applyFont="1" applyBorder="1" applyAlignment="1">
      <alignment horizontal="right"/>
    </xf>
    <xf numFmtId="0" fontId="1" fillId="0" borderId="1" xfId="0" applyFont="1" applyBorder="1" applyAlignment="1">
      <alignment horizontal="right" vertical="top" wrapText="1"/>
    </xf>
    <xf numFmtId="0" fontId="10" fillId="0" borderId="3" xfId="0" applyFont="1" applyBorder="1" applyAlignment="1">
      <alignment vertical="top"/>
    </xf>
    <xf numFmtId="0" fontId="7" fillId="0" borderId="3" xfId="0" quotePrefix="1" applyFont="1" applyBorder="1" applyAlignment="1">
      <alignment horizontal="right"/>
    </xf>
    <xf numFmtId="0" fontId="1" fillId="3" borderId="0" xfId="0" quotePrefix="1" applyFont="1" applyFill="1" applyAlignment="1">
      <alignment horizontal="right" vertical="top"/>
    </xf>
    <xf numFmtId="164" fontId="7" fillId="3" borderId="0" xfId="0" applyNumberFormat="1" applyFont="1" applyFill="1"/>
    <xf numFmtId="164" fontId="7" fillId="3" borderId="3" xfId="0" applyNumberFormat="1" applyFont="1" applyFill="1" applyBorder="1"/>
    <xf numFmtId="165" fontId="7" fillId="3" borderId="0" xfId="0" applyNumberFormat="1" applyFont="1" applyFill="1"/>
    <xf numFmtId="165" fontId="7" fillId="3" borderId="3" xfId="0" applyNumberFormat="1" applyFont="1" applyFill="1" applyBorder="1"/>
    <xf numFmtId="0" fontId="1" fillId="0" borderId="3" xfId="0" quotePrefix="1" applyFont="1" applyBorder="1" applyAlignment="1">
      <alignment horizontal="right" vertical="top"/>
    </xf>
    <xf numFmtId="0" fontId="12" fillId="2" borderId="0" xfId="4" applyFont="1" applyFill="1"/>
    <xf numFmtId="0" fontId="13" fillId="2" borderId="0" xfId="4" applyFont="1" applyFill="1" applyAlignment="1">
      <alignment horizontal="right" vertical="top"/>
    </xf>
    <xf numFmtId="0" fontId="14" fillId="2" borderId="0" xfId="4" applyFont="1" applyFill="1" applyAlignment="1">
      <alignment horizontal="left" vertical="top"/>
    </xf>
    <xf numFmtId="0" fontId="14" fillId="2" borderId="0" xfId="4" applyFont="1" applyFill="1" applyAlignment="1">
      <alignment horizontal="right" vertical="top"/>
    </xf>
    <xf numFmtId="0" fontId="7" fillId="2" borderId="2" xfId="4" applyFont="1" applyFill="1" applyBorder="1"/>
    <xf numFmtId="166" fontId="7" fillId="2" borderId="2" xfId="4" applyNumberFormat="1" applyFont="1" applyFill="1" applyBorder="1"/>
    <xf numFmtId="166" fontId="7" fillId="2" borderId="2" xfId="4" applyNumberFormat="1" applyFont="1" applyFill="1" applyBorder="1" applyAlignment="1">
      <alignment horizontal="right"/>
    </xf>
    <xf numFmtId="0" fontId="12" fillId="2" borderId="2" xfId="4" applyFont="1" applyFill="1" applyBorder="1"/>
    <xf numFmtId="167" fontId="7" fillId="2" borderId="0" xfId="4" applyNumberFormat="1" applyFont="1" applyFill="1"/>
    <xf numFmtId="0" fontId="7" fillId="2" borderId="0" xfId="4" applyFont="1" applyFill="1"/>
    <xf numFmtId="0" fontId="16" fillId="2" borderId="0" xfId="4" applyFont="1" applyFill="1"/>
    <xf numFmtId="0" fontId="7" fillId="2" borderId="0" xfId="4" applyFont="1" applyFill="1" applyAlignment="1">
      <alignment horizontal="right"/>
    </xf>
    <xf numFmtId="0" fontId="12" fillId="4" borderId="0" xfId="4" applyFont="1" applyFill="1"/>
    <xf numFmtId="0" fontId="12" fillId="0" borderId="0" xfId="4" applyFont="1"/>
    <xf numFmtId="0" fontId="7" fillId="4" borderId="2" xfId="4" applyFont="1" applyFill="1" applyBorder="1"/>
    <xf numFmtId="166" fontId="7" fillId="4" borderId="2" xfId="4" applyNumberFormat="1" applyFont="1" applyFill="1" applyBorder="1"/>
    <xf numFmtId="167" fontId="7" fillId="4" borderId="0" xfId="4" applyNumberFormat="1" applyFont="1" applyFill="1"/>
    <xf numFmtId="0" fontId="16" fillId="4" borderId="0" xfId="4" applyFont="1" applyFill="1"/>
    <xf numFmtId="0" fontId="7" fillId="5" borderId="0" xfId="4" applyFont="1" applyFill="1" applyAlignment="1">
      <alignment horizontal="right"/>
    </xf>
    <xf numFmtId="0" fontId="14" fillId="2" borderId="0" xfId="4" applyFont="1" applyFill="1" applyAlignment="1">
      <alignment vertical="top"/>
    </xf>
    <xf numFmtId="0" fontId="17" fillId="4" borderId="0" xfId="4" applyFont="1" applyFill="1"/>
    <xf numFmtId="0" fontId="14" fillId="2" borderId="0" xfId="4" applyFont="1" applyFill="1"/>
    <xf numFmtId="0" fontId="7" fillId="0" borderId="2" xfId="4" applyFont="1" applyBorder="1"/>
    <xf numFmtId="166" fontId="7" fillId="0" borderId="2" xfId="4" applyNumberFormat="1" applyFont="1" applyBorder="1"/>
    <xf numFmtId="167" fontId="7" fillId="0" borderId="0" xfId="4" applyNumberFormat="1" applyFont="1"/>
    <xf numFmtId="0" fontId="7" fillId="0" borderId="0" xfId="4" applyFont="1"/>
    <xf numFmtId="0" fontId="12" fillId="4" borderId="0" xfId="4" applyFont="1" applyFill="1" applyAlignment="1">
      <alignment vertical="top" wrapText="1"/>
    </xf>
    <xf numFmtId="0" fontId="14" fillId="0" borderId="0" xfId="4" applyFont="1"/>
    <xf numFmtId="0" fontId="14" fillId="0" borderId="0" xfId="4" applyFont="1" applyAlignment="1">
      <alignment vertical="top"/>
    </xf>
    <xf numFmtId="0" fontId="16" fillId="0" borderId="0" xfId="4" applyFont="1" applyAlignment="1">
      <alignment horizontal="right" vertical="top"/>
    </xf>
    <xf numFmtId="0" fontId="12" fillId="0" borderId="2" xfId="4" applyFont="1" applyBorder="1"/>
    <xf numFmtId="0" fontId="16" fillId="0" borderId="0" xfId="4" applyFont="1" applyAlignment="1">
      <alignment horizontal="right"/>
    </xf>
    <xf numFmtId="0" fontId="13" fillId="0" borderId="0" xfId="4" applyFont="1" applyAlignment="1">
      <alignment vertical="top"/>
    </xf>
    <xf numFmtId="0" fontId="16" fillId="2" borderId="0" xfId="4" applyFont="1" applyFill="1" applyAlignment="1">
      <alignment horizontal="right"/>
    </xf>
    <xf numFmtId="0" fontId="13" fillId="2" borderId="0" xfId="4" applyFont="1" applyFill="1" applyAlignment="1">
      <alignment vertical="top"/>
    </xf>
    <xf numFmtId="0" fontId="16" fillId="2" borderId="0" xfId="4" applyFont="1" applyFill="1" applyAlignment="1">
      <alignment horizontal="right" vertical="top"/>
    </xf>
    <xf numFmtId="0" fontId="19" fillId="2" borderId="0" xfId="4" applyFont="1" applyFill="1"/>
    <xf numFmtId="0" fontId="20" fillId="2" borderId="0" xfId="4" applyFont="1" applyFill="1"/>
    <xf numFmtId="0" fontId="21" fillId="2" borderId="0" xfId="4" applyFont="1" applyFill="1"/>
    <xf numFmtId="0" fontId="19" fillId="4" borderId="0" xfId="4" applyFont="1" applyFill="1"/>
    <xf numFmtId="0" fontId="20" fillId="4" borderId="0" xfId="4" applyFont="1" applyFill="1"/>
    <xf numFmtId="0" fontId="20" fillId="5" borderId="0" xfId="4" applyFont="1" applyFill="1"/>
    <xf numFmtId="0" fontId="21" fillId="0" borderId="0" xfId="4" applyFont="1"/>
    <xf numFmtId="0" fontId="20" fillId="0" borderId="0" xfId="4" applyFont="1"/>
    <xf numFmtId="0" fontId="21" fillId="4" borderId="0" xfId="4" applyFont="1" applyFill="1"/>
    <xf numFmtId="0" fontId="7" fillId="3" borderId="3" xfId="4" applyFont="1" applyFill="1" applyBorder="1"/>
    <xf numFmtId="0" fontId="7" fillId="3" borderId="3" xfId="4" applyFont="1" applyFill="1" applyBorder="1" applyAlignment="1">
      <alignment horizontal="right"/>
    </xf>
    <xf numFmtId="0" fontId="11" fillId="0" borderId="0" xfId="4"/>
    <xf numFmtId="0" fontId="22" fillId="0" borderId="4" xfId="0" applyFont="1" applyBorder="1" applyAlignment="1">
      <alignment horizontal="left" vertical="top"/>
    </xf>
    <xf numFmtId="0" fontId="16" fillId="0" borderId="4" xfId="0" applyFont="1" applyBorder="1" applyAlignment="1">
      <alignment horizontal="left" vertical="top"/>
    </xf>
    <xf numFmtId="0" fontId="7" fillId="0" borderId="1" xfId="0" applyFont="1" applyBorder="1"/>
    <xf numFmtId="0" fontId="14" fillId="0" borderId="1" xfId="0" applyFont="1" applyBorder="1" applyAlignment="1">
      <alignment horizontal="right" vertical="top"/>
    </xf>
    <xf numFmtId="0" fontId="7" fillId="0" borderId="3" xfId="0" applyFont="1" applyBorder="1" applyAlignment="1">
      <alignment horizontal="right"/>
    </xf>
    <xf numFmtId="0" fontId="1" fillId="0" borderId="3" xfId="0" applyFont="1" applyBorder="1" applyAlignment="1">
      <alignment horizontal="right" vertical="top" wrapText="1"/>
    </xf>
    <xf numFmtId="0" fontId="1" fillId="0" borderId="0" xfId="0" applyFont="1"/>
    <xf numFmtId="0" fontId="0" fillId="0" borderId="0" xfId="0"/>
    <xf numFmtId="0" fontId="1" fillId="0" borderId="0" xfId="0" applyFont="1" applyAlignment="1">
      <alignment wrapText="1"/>
    </xf>
    <xf numFmtId="0" fontId="0" fillId="0" borderId="0" xfId="0" applyAlignment="1">
      <alignment wrapText="1"/>
    </xf>
    <xf numFmtId="0" fontId="13" fillId="4" borderId="0" xfId="4" applyFont="1" applyFill="1" applyAlignment="1">
      <alignment vertical="top" wrapText="1"/>
    </xf>
    <xf numFmtId="0" fontId="12" fillId="4" borderId="0" xfId="4" applyFont="1" applyFill="1" applyAlignment="1">
      <alignmen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3" xfId="4" xr:uid="{3ED70864-447D-40FF-A041-C1AB19F9AB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27DE-4A2B-9455-907AF992613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27DE-4A2B-9455-907AF9926135}"/>
            </c:ext>
          </c:extLst>
        </c:ser>
        <c:dLbls>
          <c:showLegendKey val="0"/>
          <c:showVal val="0"/>
          <c:showCatName val="0"/>
          <c:showSerName val="0"/>
          <c:showPercent val="0"/>
          <c:showBubbleSize val="0"/>
        </c:dLbls>
        <c:marker val="1"/>
        <c:smooth val="0"/>
        <c:axId val="51972352"/>
        <c:axId val="51982720"/>
      </c:lineChart>
      <c:catAx>
        <c:axId val="51972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82720"/>
        <c:crosses val="autoZero"/>
        <c:auto val="1"/>
        <c:lblAlgn val="ctr"/>
        <c:lblOffset val="100"/>
        <c:tickLblSkip val="1"/>
        <c:tickMarkSkip val="1"/>
        <c:noMultiLvlLbl val="0"/>
      </c:catAx>
      <c:valAx>
        <c:axId val="519827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7235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49C-4A86-8141-F072C087A2B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49C-4A86-8141-F072C087A2B9}"/>
            </c:ext>
          </c:extLst>
        </c:ser>
        <c:dLbls>
          <c:showLegendKey val="0"/>
          <c:showVal val="0"/>
          <c:showCatName val="0"/>
          <c:showSerName val="0"/>
          <c:showPercent val="0"/>
          <c:showBubbleSize val="0"/>
        </c:dLbls>
        <c:marker val="1"/>
        <c:smooth val="0"/>
        <c:axId val="56313344"/>
        <c:axId val="56315264"/>
      </c:lineChart>
      <c:catAx>
        <c:axId val="56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5264"/>
        <c:crosses val="autoZero"/>
        <c:auto val="1"/>
        <c:lblAlgn val="ctr"/>
        <c:lblOffset val="100"/>
        <c:tickLblSkip val="1"/>
        <c:tickMarkSkip val="1"/>
        <c:noMultiLvlLbl val="0"/>
      </c:catAx>
      <c:valAx>
        <c:axId val="56315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334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C53-4502-82A3-5180AF70BDF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C53-4502-82A3-5180AF70BDF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C53-4502-82A3-5180AF70BDF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C53-4502-82A3-5180AF70BDFE}"/>
            </c:ext>
          </c:extLst>
        </c:ser>
        <c:dLbls>
          <c:showLegendKey val="0"/>
          <c:showVal val="0"/>
          <c:showCatName val="0"/>
          <c:showSerName val="0"/>
          <c:showPercent val="0"/>
          <c:showBubbleSize val="0"/>
        </c:dLbls>
        <c:marker val="1"/>
        <c:smooth val="0"/>
        <c:axId val="56350208"/>
        <c:axId val="56352128"/>
      </c:lineChart>
      <c:catAx>
        <c:axId val="563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2128"/>
        <c:crosses val="autoZero"/>
        <c:auto val="1"/>
        <c:lblAlgn val="ctr"/>
        <c:lblOffset val="100"/>
        <c:tickLblSkip val="1"/>
        <c:tickMarkSkip val="1"/>
        <c:noMultiLvlLbl val="0"/>
      </c:catAx>
      <c:valAx>
        <c:axId val="56352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020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BA13-46C9-9E90-5B30EF009E2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BA13-46C9-9E90-5B30EF009E29}"/>
            </c:ext>
          </c:extLst>
        </c:ser>
        <c:dLbls>
          <c:showLegendKey val="0"/>
          <c:showVal val="0"/>
          <c:showCatName val="0"/>
          <c:showSerName val="0"/>
          <c:showPercent val="0"/>
          <c:showBubbleSize val="0"/>
        </c:dLbls>
        <c:marker val="1"/>
        <c:smooth val="0"/>
        <c:axId val="56664064"/>
        <c:axId val="56665984"/>
      </c:lineChart>
      <c:catAx>
        <c:axId val="566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5984"/>
        <c:crosses val="autoZero"/>
        <c:auto val="1"/>
        <c:lblAlgn val="ctr"/>
        <c:lblOffset val="100"/>
        <c:tickLblSkip val="1"/>
        <c:tickMarkSkip val="1"/>
        <c:noMultiLvlLbl val="0"/>
      </c:catAx>
      <c:valAx>
        <c:axId val="5666598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406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171F-4A67-93DD-7D26586E535E}"/>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171F-4A67-93DD-7D26586E535E}"/>
            </c:ext>
          </c:extLst>
        </c:ser>
        <c:dLbls>
          <c:showLegendKey val="0"/>
          <c:showVal val="0"/>
          <c:showCatName val="0"/>
          <c:showSerName val="0"/>
          <c:showPercent val="0"/>
          <c:showBubbleSize val="0"/>
        </c:dLbls>
        <c:marker val="1"/>
        <c:smooth val="0"/>
        <c:axId val="43778816"/>
        <c:axId val="43780352"/>
      </c:lineChart>
      <c:catAx>
        <c:axId val="4377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80352"/>
        <c:crosses val="autoZero"/>
        <c:auto val="1"/>
        <c:lblAlgn val="ctr"/>
        <c:lblOffset val="100"/>
        <c:tickLblSkip val="1"/>
        <c:tickMarkSkip val="1"/>
        <c:noMultiLvlLbl val="0"/>
      </c:catAx>
      <c:valAx>
        <c:axId val="4378035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7881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CD1-4DEB-AA9F-1DA860420E4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CD1-4DEB-AA9F-1DA860420E4D}"/>
            </c:ext>
          </c:extLst>
        </c:ser>
        <c:dLbls>
          <c:showLegendKey val="0"/>
          <c:showVal val="0"/>
          <c:showCatName val="0"/>
          <c:showSerName val="0"/>
          <c:showPercent val="0"/>
          <c:showBubbleSize val="0"/>
        </c:dLbls>
        <c:marker val="1"/>
        <c:smooth val="0"/>
        <c:axId val="43817600"/>
        <c:axId val="43827968"/>
      </c:lineChart>
      <c:catAx>
        <c:axId val="4381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27968"/>
        <c:crosses val="autoZero"/>
        <c:auto val="1"/>
        <c:lblAlgn val="ctr"/>
        <c:lblOffset val="100"/>
        <c:tickLblSkip val="1"/>
        <c:tickMarkSkip val="1"/>
        <c:noMultiLvlLbl val="0"/>
      </c:catAx>
      <c:valAx>
        <c:axId val="4382796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176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070-4B25-9C3C-28FC8D99E96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070-4B25-9C3C-28FC8D99E96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070-4B25-9C3C-28FC8D99E96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070-4B25-9C3C-28FC8D99E960}"/>
            </c:ext>
          </c:extLst>
        </c:ser>
        <c:dLbls>
          <c:showLegendKey val="0"/>
          <c:showVal val="0"/>
          <c:showCatName val="0"/>
          <c:showSerName val="0"/>
          <c:showPercent val="0"/>
          <c:showBubbleSize val="0"/>
        </c:dLbls>
        <c:marker val="1"/>
        <c:smooth val="0"/>
        <c:axId val="56441472"/>
        <c:axId val="56451840"/>
      </c:lineChart>
      <c:catAx>
        <c:axId val="56441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51840"/>
        <c:crosses val="autoZero"/>
        <c:auto val="1"/>
        <c:lblAlgn val="ctr"/>
        <c:lblOffset val="100"/>
        <c:tickLblSkip val="1"/>
        <c:tickMarkSkip val="1"/>
        <c:noMultiLvlLbl val="0"/>
      </c:catAx>
      <c:valAx>
        <c:axId val="56451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4147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9DCE-45C1-ADB8-E3196100D56F}"/>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9DCE-45C1-ADB8-E3196100D56F}"/>
            </c:ext>
          </c:extLst>
        </c:ser>
        <c:dLbls>
          <c:showLegendKey val="0"/>
          <c:showVal val="0"/>
          <c:showCatName val="0"/>
          <c:showSerName val="0"/>
          <c:showPercent val="0"/>
          <c:showBubbleSize val="0"/>
        </c:dLbls>
        <c:marker val="1"/>
        <c:smooth val="0"/>
        <c:axId val="56472704"/>
        <c:axId val="56474624"/>
      </c:lineChart>
      <c:catAx>
        <c:axId val="5647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4624"/>
        <c:crosses val="autoZero"/>
        <c:auto val="1"/>
        <c:lblAlgn val="ctr"/>
        <c:lblOffset val="100"/>
        <c:tickLblSkip val="1"/>
        <c:tickMarkSkip val="1"/>
        <c:noMultiLvlLbl val="0"/>
      </c:catAx>
      <c:valAx>
        <c:axId val="564746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270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4FB-4E32-B246-B0C0F615B10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4FB-4E32-B246-B0C0F615B10A}"/>
            </c:ext>
          </c:extLst>
        </c:ser>
        <c:dLbls>
          <c:showLegendKey val="0"/>
          <c:showVal val="0"/>
          <c:showCatName val="0"/>
          <c:showSerName val="0"/>
          <c:showPercent val="0"/>
          <c:showBubbleSize val="0"/>
        </c:dLbls>
        <c:marker val="1"/>
        <c:smooth val="0"/>
        <c:axId val="54306304"/>
        <c:axId val="54308224"/>
      </c:lineChart>
      <c:catAx>
        <c:axId val="5430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8224"/>
        <c:crosses val="autoZero"/>
        <c:auto val="1"/>
        <c:lblAlgn val="ctr"/>
        <c:lblOffset val="100"/>
        <c:tickLblSkip val="1"/>
        <c:tickMarkSkip val="1"/>
        <c:noMultiLvlLbl val="0"/>
      </c:catAx>
      <c:valAx>
        <c:axId val="543082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63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2461-4FA9-A83A-69416EC10636}"/>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2461-4FA9-A83A-69416EC10636}"/>
            </c:ext>
          </c:extLst>
        </c:ser>
        <c:dLbls>
          <c:showLegendKey val="0"/>
          <c:showVal val="0"/>
          <c:showCatName val="0"/>
          <c:showSerName val="0"/>
          <c:showPercent val="0"/>
          <c:showBubbleSize val="0"/>
        </c:dLbls>
        <c:marker val="1"/>
        <c:smooth val="0"/>
        <c:axId val="54337536"/>
        <c:axId val="54339456"/>
      </c:lineChart>
      <c:catAx>
        <c:axId val="5433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9456"/>
        <c:crosses val="autoZero"/>
        <c:auto val="1"/>
        <c:lblAlgn val="ctr"/>
        <c:lblOffset val="100"/>
        <c:tickLblSkip val="1"/>
        <c:tickMarkSkip val="1"/>
        <c:noMultiLvlLbl val="0"/>
      </c:catAx>
      <c:valAx>
        <c:axId val="543394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75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457-4A0A-9008-93B2C01E960A}"/>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457-4A0A-9008-93B2C01E960A}"/>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457-4A0A-9008-93B2C01E960A}"/>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457-4A0A-9008-93B2C01E960A}"/>
            </c:ext>
          </c:extLst>
        </c:ser>
        <c:dLbls>
          <c:showLegendKey val="0"/>
          <c:showVal val="0"/>
          <c:showCatName val="0"/>
          <c:showSerName val="0"/>
          <c:showPercent val="0"/>
          <c:showBubbleSize val="0"/>
        </c:dLbls>
        <c:marker val="1"/>
        <c:smooth val="0"/>
        <c:axId val="54386688"/>
        <c:axId val="54388608"/>
      </c:lineChart>
      <c:catAx>
        <c:axId val="5438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8608"/>
        <c:crosses val="autoZero"/>
        <c:auto val="1"/>
        <c:lblAlgn val="ctr"/>
        <c:lblOffset val="100"/>
        <c:tickLblSkip val="1"/>
        <c:tickMarkSkip val="1"/>
        <c:noMultiLvlLbl val="0"/>
      </c:catAx>
      <c:valAx>
        <c:axId val="54388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668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DDFA-4AFF-BF0D-8757AF6FF5A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DDFA-4AFF-BF0D-8757AF6FF5AC}"/>
            </c:ext>
          </c:extLst>
        </c:ser>
        <c:dLbls>
          <c:showLegendKey val="0"/>
          <c:showVal val="0"/>
          <c:showCatName val="0"/>
          <c:showSerName val="0"/>
          <c:showPercent val="0"/>
          <c:showBubbleSize val="0"/>
        </c:dLbls>
        <c:marker val="1"/>
        <c:smooth val="0"/>
        <c:axId val="52006272"/>
        <c:axId val="52012544"/>
      </c:lineChart>
      <c:catAx>
        <c:axId val="5200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12544"/>
        <c:crosses val="autoZero"/>
        <c:auto val="1"/>
        <c:lblAlgn val="ctr"/>
        <c:lblOffset val="100"/>
        <c:tickLblSkip val="1"/>
        <c:tickMarkSkip val="1"/>
        <c:noMultiLvlLbl val="0"/>
      </c:catAx>
      <c:valAx>
        <c:axId val="52012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06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CE3F-49AB-A3C7-E31D771A583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CE3F-49AB-A3C7-E31D771A5831}"/>
            </c:ext>
          </c:extLst>
        </c:ser>
        <c:dLbls>
          <c:showLegendKey val="0"/>
          <c:showVal val="0"/>
          <c:showCatName val="0"/>
          <c:showSerName val="0"/>
          <c:showPercent val="0"/>
          <c:showBubbleSize val="0"/>
        </c:dLbls>
        <c:marker val="1"/>
        <c:smooth val="0"/>
        <c:axId val="54405376"/>
        <c:axId val="54436224"/>
      </c:lineChart>
      <c:catAx>
        <c:axId val="54405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36224"/>
        <c:crosses val="autoZero"/>
        <c:auto val="1"/>
        <c:lblAlgn val="ctr"/>
        <c:lblOffset val="100"/>
        <c:tickLblSkip val="1"/>
        <c:tickMarkSkip val="1"/>
        <c:noMultiLvlLbl val="0"/>
      </c:catAx>
      <c:valAx>
        <c:axId val="544362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05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4C8-4DD8-BA69-1EB897DD4E8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4C8-4DD8-BA69-1EB897DD4E88}"/>
            </c:ext>
          </c:extLst>
        </c:ser>
        <c:dLbls>
          <c:showLegendKey val="0"/>
          <c:showVal val="0"/>
          <c:showCatName val="0"/>
          <c:showSerName val="0"/>
          <c:showPercent val="0"/>
          <c:showBubbleSize val="0"/>
        </c:dLbls>
        <c:marker val="1"/>
        <c:smooth val="0"/>
        <c:axId val="69864064"/>
        <c:axId val="69866240"/>
      </c:lineChart>
      <c:catAx>
        <c:axId val="698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6240"/>
        <c:crosses val="autoZero"/>
        <c:auto val="1"/>
        <c:lblAlgn val="ctr"/>
        <c:lblOffset val="100"/>
        <c:tickLblSkip val="1"/>
        <c:tickMarkSkip val="1"/>
        <c:noMultiLvlLbl val="0"/>
      </c:catAx>
      <c:valAx>
        <c:axId val="6986624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406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597-4810-9045-B402B11FCD5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597-4810-9045-B402B11FCD5A}"/>
            </c:ext>
          </c:extLst>
        </c:ser>
        <c:dLbls>
          <c:showLegendKey val="0"/>
          <c:showVal val="0"/>
          <c:showCatName val="0"/>
          <c:showSerName val="0"/>
          <c:showPercent val="0"/>
          <c:showBubbleSize val="0"/>
        </c:dLbls>
        <c:marker val="1"/>
        <c:smooth val="0"/>
        <c:axId val="69891200"/>
        <c:axId val="69893120"/>
      </c:lineChart>
      <c:catAx>
        <c:axId val="6989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3120"/>
        <c:crosses val="autoZero"/>
        <c:auto val="1"/>
        <c:lblAlgn val="ctr"/>
        <c:lblOffset val="100"/>
        <c:tickLblSkip val="1"/>
        <c:tickMarkSkip val="1"/>
        <c:noMultiLvlLbl val="0"/>
      </c:catAx>
      <c:valAx>
        <c:axId val="69893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12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513F-474F-ACE3-C5451909D70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513F-474F-ACE3-C5451909D70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513F-474F-ACE3-C5451909D70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513F-474F-ACE3-C5451909D70B}"/>
            </c:ext>
          </c:extLst>
        </c:ser>
        <c:dLbls>
          <c:showLegendKey val="0"/>
          <c:showVal val="0"/>
          <c:showCatName val="0"/>
          <c:showSerName val="0"/>
          <c:showPercent val="0"/>
          <c:showBubbleSize val="0"/>
        </c:dLbls>
        <c:marker val="1"/>
        <c:smooth val="0"/>
        <c:axId val="57218176"/>
        <c:axId val="57220096"/>
      </c:lineChart>
      <c:catAx>
        <c:axId val="5721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20096"/>
        <c:crosses val="autoZero"/>
        <c:auto val="1"/>
        <c:lblAlgn val="ctr"/>
        <c:lblOffset val="100"/>
        <c:tickLblSkip val="1"/>
        <c:tickMarkSkip val="1"/>
        <c:noMultiLvlLbl val="0"/>
      </c:catAx>
      <c:valAx>
        <c:axId val="5722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1817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1633-4920-B51D-EC93D68A165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1633-4920-B51D-EC93D68A1659}"/>
            </c:ext>
          </c:extLst>
        </c:ser>
        <c:dLbls>
          <c:showLegendKey val="0"/>
          <c:showVal val="0"/>
          <c:showCatName val="0"/>
          <c:showSerName val="0"/>
          <c:showPercent val="0"/>
          <c:showBubbleSize val="0"/>
        </c:dLbls>
        <c:marker val="1"/>
        <c:smooth val="0"/>
        <c:axId val="57249152"/>
        <c:axId val="57251328"/>
      </c:lineChart>
      <c:catAx>
        <c:axId val="5724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51328"/>
        <c:crosses val="autoZero"/>
        <c:auto val="1"/>
        <c:lblAlgn val="ctr"/>
        <c:lblOffset val="100"/>
        <c:tickLblSkip val="1"/>
        <c:tickMarkSkip val="1"/>
        <c:noMultiLvlLbl val="0"/>
      </c:catAx>
      <c:valAx>
        <c:axId val="572513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491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7741-419D-B6B9-7D7CB051B37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7741-419D-B6B9-7D7CB051B372}"/>
            </c:ext>
          </c:extLst>
        </c:ser>
        <c:dLbls>
          <c:showLegendKey val="0"/>
          <c:showVal val="0"/>
          <c:showCatName val="0"/>
          <c:showSerName val="0"/>
          <c:showPercent val="0"/>
          <c:showBubbleSize val="0"/>
        </c:dLbls>
        <c:marker val="1"/>
        <c:smooth val="0"/>
        <c:axId val="85565440"/>
        <c:axId val="85567360"/>
      </c:lineChart>
      <c:catAx>
        <c:axId val="8556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7360"/>
        <c:crosses val="autoZero"/>
        <c:auto val="1"/>
        <c:lblAlgn val="ctr"/>
        <c:lblOffset val="100"/>
        <c:tickLblSkip val="1"/>
        <c:tickMarkSkip val="1"/>
        <c:noMultiLvlLbl val="0"/>
      </c:catAx>
      <c:valAx>
        <c:axId val="8556736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544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8FE9-4EA4-A705-D07809E217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8FE9-4EA4-A705-D07809E21712}"/>
            </c:ext>
          </c:extLst>
        </c:ser>
        <c:dLbls>
          <c:showLegendKey val="0"/>
          <c:showVal val="0"/>
          <c:showCatName val="0"/>
          <c:showSerName val="0"/>
          <c:showPercent val="0"/>
          <c:showBubbleSize val="0"/>
        </c:dLbls>
        <c:marker val="1"/>
        <c:smooth val="0"/>
        <c:axId val="85477632"/>
        <c:axId val="85492096"/>
      </c:lineChart>
      <c:catAx>
        <c:axId val="8547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92096"/>
        <c:crosses val="autoZero"/>
        <c:auto val="1"/>
        <c:lblAlgn val="ctr"/>
        <c:lblOffset val="100"/>
        <c:tickLblSkip val="1"/>
        <c:tickMarkSkip val="1"/>
        <c:noMultiLvlLbl val="0"/>
      </c:catAx>
      <c:valAx>
        <c:axId val="8549209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7763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B3E5-4016-873A-760F4D06263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B3E5-4016-873A-760F4D06263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B3E5-4016-873A-760F4D06263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B3E5-4016-873A-760F4D062630}"/>
            </c:ext>
          </c:extLst>
        </c:ser>
        <c:dLbls>
          <c:showLegendKey val="0"/>
          <c:showVal val="0"/>
          <c:showCatName val="0"/>
          <c:showSerName val="0"/>
          <c:showPercent val="0"/>
          <c:showBubbleSize val="0"/>
        </c:dLbls>
        <c:marker val="1"/>
        <c:smooth val="0"/>
        <c:axId val="85510400"/>
        <c:axId val="85590400"/>
      </c:lineChart>
      <c:catAx>
        <c:axId val="8551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90400"/>
        <c:crosses val="autoZero"/>
        <c:auto val="1"/>
        <c:lblAlgn val="ctr"/>
        <c:lblOffset val="100"/>
        <c:tickLblSkip val="1"/>
        <c:tickMarkSkip val="1"/>
        <c:noMultiLvlLbl val="0"/>
      </c:catAx>
      <c:valAx>
        <c:axId val="85590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10400"/>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8CDD-49CB-9A1F-43890A699180}"/>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8CDD-49CB-9A1F-43890A699180}"/>
            </c:ext>
          </c:extLst>
        </c:ser>
        <c:dLbls>
          <c:showLegendKey val="0"/>
          <c:showVal val="0"/>
          <c:showCatName val="0"/>
          <c:showSerName val="0"/>
          <c:showPercent val="0"/>
          <c:showBubbleSize val="0"/>
        </c:dLbls>
        <c:marker val="1"/>
        <c:smooth val="0"/>
        <c:axId val="85623552"/>
        <c:axId val="85625472"/>
      </c:lineChart>
      <c:catAx>
        <c:axId val="8562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5472"/>
        <c:crosses val="autoZero"/>
        <c:auto val="1"/>
        <c:lblAlgn val="ctr"/>
        <c:lblOffset val="100"/>
        <c:tickLblSkip val="1"/>
        <c:tickMarkSkip val="1"/>
        <c:noMultiLvlLbl val="0"/>
      </c:catAx>
      <c:valAx>
        <c:axId val="8562547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35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DBC-4225-B41C-A6A87DBB52C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DBC-4225-B41C-A6A87DBB52CA}"/>
            </c:ext>
          </c:extLst>
        </c:ser>
        <c:dLbls>
          <c:showLegendKey val="0"/>
          <c:showVal val="0"/>
          <c:showCatName val="0"/>
          <c:showSerName val="0"/>
          <c:showPercent val="0"/>
          <c:showBubbleSize val="0"/>
        </c:dLbls>
        <c:marker val="1"/>
        <c:smooth val="0"/>
        <c:axId val="85705856"/>
        <c:axId val="85707776"/>
      </c:lineChart>
      <c:catAx>
        <c:axId val="8570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7776"/>
        <c:crosses val="autoZero"/>
        <c:auto val="1"/>
        <c:lblAlgn val="ctr"/>
        <c:lblOffset val="100"/>
        <c:tickLblSkip val="1"/>
        <c:tickMarkSkip val="1"/>
        <c:noMultiLvlLbl val="0"/>
      </c:catAx>
      <c:valAx>
        <c:axId val="8570777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585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F3C8-4C4F-B996-0CEB77D5994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F3C8-4C4F-B996-0CEB77D5994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F3C8-4C4F-B996-0CEB77D5994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F3C8-4C4F-B996-0CEB77D5994E}"/>
            </c:ext>
          </c:extLst>
        </c:ser>
        <c:dLbls>
          <c:showLegendKey val="0"/>
          <c:showVal val="0"/>
          <c:showCatName val="0"/>
          <c:showSerName val="0"/>
          <c:showPercent val="0"/>
          <c:showBubbleSize val="0"/>
        </c:dLbls>
        <c:marker val="1"/>
        <c:smooth val="0"/>
        <c:axId val="53489024"/>
        <c:axId val="53507584"/>
      </c:lineChart>
      <c:catAx>
        <c:axId val="5348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07584"/>
        <c:crosses val="autoZero"/>
        <c:auto val="1"/>
        <c:lblAlgn val="ctr"/>
        <c:lblOffset val="100"/>
        <c:tickLblSkip val="1"/>
        <c:tickMarkSkip val="1"/>
        <c:noMultiLvlLbl val="0"/>
      </c:catAx>
      <c:valAx>
        <c:axId val="53507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489024"/>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7076-4920-90C7-3C180DD0E72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7076-4920-90C7-3C180DD0E72A}"/>
            </c:ext>
          </c:extLst>
        </c:ser>
        <c:dLbls>
          <c:showLegendKey val="0"/>
          <c:showVal val="0"/>
          <c:showCatName val="0"/>
          <c:showSerName val="0"/>
          <c:showPercent val="0"/>
          <c:showBubbleSize val="0"/>
        </c:dLbls>
        <c:marker val="1"/>
        <c:smooth val="0"/>
        <c:axId val="86322560"/>
        <c:axId val="86341120"/>
      </c:lineChart>
      <c:catAx>
        <c:axId val="8632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41120"/>
        <c:crosses val="autoZero"/>
        <c:auto val="1"/>
        <c:lblAlgn val="ctr"/>
        <c:lblOffset val="100"/>
        <c:tickLblSkip val="1"/>
        <c:tickMarkSkip val="1"/>
        <c:noMultiLvlLbl val="0"/>
      </c:catAx>
      <c:valAx>
        <c:axId val="86341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2256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CB83-4F64-A9D2-2782F68AA091}"/>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CB83-4F64-A9D2-2782F68AA091}"/>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CB83-4F64-A9D2-2782F68AA091}"/>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CB83-4F64-A9D2-2782F68AA091}"/>
            </c:ext>
          </c:extLst>
        </c:ser>
        <c:dLbls>
          <c:showLegendKey val="0"/>
          <c:showVal val="0"/>
          <c:showCatName val="0"/>
          <c:showSerName val="0"/>
          <c:showPercent val="0"/>
          <c:showBubbleSize val="0"/>
        </c:dLbls>
        <c:marker val="1"/>
        <c:smooth val="0"/>
        <c:axId val="86183296"/>
        <c:axId val="86189568"/>
      </c:lineChart>
      <c:catAx>
        <c:axId val="8618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9568"/>
        <c:crosses val="autoZero"/>
        <c:auto val="1"/>
        <c:lblAlgn val="ctr"/>
        <c:lblOffset val="100"/>
        <c:tickLblSkip val="1"/>
        <c:tickMarkSkip val="1"/>
        <c:noMultiLvlLbl val="0"/>
      </c:catAx>
      <c:valAx>
        <c:axId val="86189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32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0BC6-4C3A-A5E9-951609DDCA7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0BC6-4C3A-A5E9-951609DDCA78}"/>
            </c:ext>
          </c:extLst>
        </c:ser>
        <c:dLbls>
          <c:showLegendKey val="0"/>
          <c:showVal val="0"/>
          <c:showCatName val="0"/>
          <c:showSerName val="0"/>
          <c:showPercent val="0"/>
          <c:showBubbleSize val="0"/>
        </c:dLbls>
        <c:marker val="1"/>
        <c:smooth val="0"/>
        <c:axId val="86210432"/>
        <c:axId val="86228992"/>
      </c:lineChart>
      <c:catAx>
        <c:axId val="86210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28992"/>
        <c:crosses val="autoZero"/>
        <c:auto val="1"/>
        <c:lblAlgn val="ctr"/>
        <c:lblOffset val="100"/>
        <c:tickLblSkip val="1"/>
        <c:tickMarkSkip val="1"/>
        <c:noMultiLvlLbl val="0"/>
      </c:catAx>
      <c:valAx>
        <c:axId val="8622899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1043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4580-4294-849A-E4F604BF73E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4580-4294-849A-E4F604BF73EC}"/>
            </c:ext>
          </c:extLst>
        </c:ser>
        <c:dLbls>
          <c:showLegendKey val="0"/>
          <c:showVal val="0"/>
          <c:showCatName val="0"/>
          <c:showSerName val="0"/>
          <c:showPercent val="0"/>
          <c:showBubbleSize val="0"/>
        </c:dLbls>
        <c:marker val="1"/>
        <c:smooth val="0"/>
        <c:axId val="107129088"/>
        <c:axId val="107131264"/>
      </c:lineChart>
      <c:catAx>
        <c:axId val="10712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31264"/>
        <c:crosses val="autoZero"/>
        <c:auto val="1"/>
        <c:lblAlgn val="ctr"/>
        <c:lblOffset val="100"/>
        <c:tickLblSkip val="1"/>
        <c:tickMarkSkip val="1"/>
        <c:noMultiLvlLbl val="0"/>
      </c:catAx>
      <c:valAx>
        <c:axId val="107131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29088"/>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17A-4335-9B6F-91F5D215D72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17A-4335-9B6F-91F5D215D721}"/>
            </c:ext>
          </c:extLst>
        </c:ser>
        <c:dLbls>
          <c:showLegendKey val="0"/>
          <c:showVal val="0"/>
          <c:showCatName val="0"/>
          <c:showSerName val="0"/>
          <c:showPercent val="0"/>
          <c:showBubbleSize val="0"/>
        </c:dLbls>
        <c:marker val="1"/>
        <c:smooth val="0"/>
        <c:axId val="107905792"/>
        <c:axId val="107907712"/>
      </c:lineChart>
      <c:catAx>
        <c:axId val="107905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7712"/>
        <c:crosses val="autoZero"/>
        <c:auto val="1"/>
        <c:lblAlgn val="ctr"/>
        <c:lblOffset val="100"/>
        <c:tickLblSkip val="1"/>
        <c:tickMarkSkip val="1"/>
        <c:noMultiLvlLbl val="0"/>
      </c:catAx>
      <c:valAx>
        <c:axId val="10790771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579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6D7C-4FAA-87E1-F25E1E1DC208}"/>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6D7C-4FAA-87E1-F25E1E1DC208}"/>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6D7C-4FAA-87E1-F25E1E1DC208}"/>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6D7C-4FAA-87E1-F25E1E1DC208}"/>
            </c:ext>
          </c:extLst>
        </c:ser>
        <c:dLbls>
          <c:showLegendKey val="0"/>
          <c:showVal val="0"/>
          <c:showCatName val="0"/>
          <c:showSerName val="0"/>
          <c:showPercent val="0"/>
          <c:showBubbleSize val="0"/>
        </c:dLbls>
        <c:marker val="1"/>
        <c:smooth val="0"/>
        <c:axId val="107746816"/>
        <c:axId val="107748352"/>
      </c:lineChart>
      <c:catAx>
        <c:axId val="10774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8352"/>
        <c:crosses val="autoZero"/>
        <c:auto val="1"/>
        <c:lblAlgn val="ctr"/>
        <c:lblOffset val="100"/>
        <c:tickLblSkip val="1"/>
        <c:tickMarkSkip val="1"/>
        <c:noMultiLvlLbl val="0"/>
      </c:catAx>
      <c:valAx>
        <c:axId val="107748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681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A0AA-44F2-835E-C6DF2E767F17}"/>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A0AA-44F2-835E-C6DF2E767F17}"/>
            </c:ext>
          </c:extLst>
        </c:ser>
        <c:dLbls>
          <c:showLegendKey val="0"/>
          <c:showVal val="0"/>
          <c:showCatName val="0"/>
          <c:showSerName val="0"/>
          <c:showPercent val="0"/>
          <c:showBubbleSize val="0"/>
        </c:dLbls>
        <c:marker val="1"/>
        <c:smooth val="0"/>
        <c:axId val="107781120"/>
        <c:axId val="107791488"/>
      </c:lineChart>
      <c:catAx>
        <c:axId val="107781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91488"/>
        <c:crosses val="autoZero"/>
        <c:auto val="1"/>
        <c:lblAlgn val="ctr"/>
        <c:lblOffset val="100"/>
        <c:tickLblSkip val="1"/>
        <c:tickMarkSkip val="1"/>
        <c:noMultiLvlLbl val="0"/>
      </c:catAx>
      <c:valAx>
        <c:axId val="10779148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81120"/>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03DB-4117-82D6-9EBA7DCB00E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03DB-4117-82D6-9EBA7DCB00E8}"/>
            </c:ext>
          </c:extLst>
        </c:ser>
        <c:dLbls>
          <c:showLegendKey val="0"/>
          <c:showVal val="0"/>
          <c:showCatName val="0"/>
          <c:showSerName val="0"/>
          <c:showPercent val="0"/>
          <c:showBubbleSize val="0"/>
        </c:dLbls>
        <c:marker val="1"/>
        <c:smooth val="0"/>
        <c:axId val="107851136"/>
        <c:axId val="107943424"/>
      </c:lineChart>
      <c:catAx>
        <c:axId val="107851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43424"/>
        <c:crosses val="autoZero"/>
        <c:auto val="1"/>
        <c:lblAlgn val="ctr"/>
        <c:lblOffset val="100"/>
        <c:tickLblSkip val="1"/>
        <c:tickMarkSkip val="1"/>
        <c:noMultiLvlLbl val="0"/>
      </c:catAx>
      <c:valAx>
        <c:axId val="1079434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8511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D655-4FB1-9E12-8BE2F74A5A5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D655-4FB1-9E12-8BE2F74A5A5D}"/>
            </c:ext>
          </c:extLst>
        </c:ser>
        <c:dLbls>
          <c:showLegendKey val="0"/>
          <c:showVal val="0"/>
          <c:showCatName val="0"/>
          <c:showSerName val="0"/>
          <c:showPercent val="0"/>
          <c:showBubbleSize val="0"/>
        </c:dLbls>
        <c:marker val="1"/>
        <c:smooth val="0"/>
        <c:axId val="107980672"/>
        <c:axId val="107982848"/>
      </c:lineChart>
      <c:catAx>
        <c:axId val="10798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2848"/>
        <c:crosses val="autoZero"/>
        <c:auto val="1"/>
        <c:lblAlgn val="ctr"/>
        <c:lblOffset val="100"/>
        <c:tickLblSkip val="1"/>
        <c:tickMarkSkip val="1"/>
        <c:noMultiLvlLbl val="0"/>
      </c:catAx>
      <c:valAx>
        <c:axId val="10798284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06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71E-4DC4-803F-18CE33D51895}"/>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71E-4DC4-803F-18CE33D51895}"/>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71E-4DC4-803F-18CE33D51895}"/>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71E-4DC4-803F-18CE33D51895}"/>
            </c:ext>
          </c:extLst>
        </c:ser>
        <c:dLbls>
          <c:showLegendKey val="0"/>
          <c:showVal val="0"/>
          <c:showCatName val="0"/>
          <c:showSerName val="0"/>
          <c:showPercent val="0"/>
          <c:showBubbleSize val="0"/>
        </c:dLbls>
        <c:marker val="1"/>
        <c:smooth val="0"/>
        <c:axId val="108672896"/>
        <c:axId val="108679168"/>
      </c:lineChart>
      <c:catAx>
        <c:axId val="10867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9168"/>
        <c:crosses val="autoZero"/>
        <c:auto val="1"/>
        <c:lblAlgn val="ctr"/>
        <c:lblOffset val="100"/>
        <c:tickLblSkip val="1"/>
        <c:tickMarkSkip val="1"/>
        <c:noMultiLvlLbl val="0"/>
      </c:catAx>
      <c:valAx>
        <c:axId val="108679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28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6078-471A-AAE4-84ADE1601A7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6078-471A-AAE4-84ADE1601A71}"/>
            </c:ext>
          </c:extLst>
        </c:ser>
        <c:dLbls>
          <c:showLegendKey val="0"/>
          <c:showVal val="0"/>
          <c:showCatName val="0"/>
          <c:showSerName val="0"/>
          <c:showPercent val="0"/>
          <c:showBubbleSize val="0"/>
        </c:dLbls>
        <c:marker val="1"/>
        <c:smooth val="0"/>
        <c:axId val="53532544"/>
        <c:axId val="53538816"/>
      </c:lineChart>
      <c:catAx>
        <c:axId val="5353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8816"/>
        <c:crosses val="autoZero"/>
        <c:auto val="1"/>
        <c:lblAlgn val="ctr"/>
        <c:lblOffset val="100"/>
        <c:tickLblSkip val="1"/>
        <c:tickMarkSkip val="1"/>
        <c:noMultiLvlLbl val="0"/>
      </c:catAx>
      <c:valAx>
        <c:axId val="53538816"/>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254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E879-4D42-BE23-85030732399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E879-4D42-BE23-85030732399D}"/>
            </c:ext>
          </c:extLst>
        </c:ser>
        <c:dLbls>
          <c:showLegendKey val="0"/>
          <c:showVal val="0"/>
          <c:showCatName val="0"/>
          <c:showSerName val="0"/>
          <c:showPercent val="0"/>
          <c:showBubbleSize val="0"/>
        </c:dLbls>
        <c:marker val="1"/>
        <c:smooth val="0"/>
        <c:axId val="108704128"/>
        <c:axId val="108706048"/>
      </c:lineChart>
      <c:catAx>
        <c:axId val="108704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6048"/>
        <c:crosses val="autoZero"/>
        <c:auto val="1"/>
        <c:lblAlgn val="ctr"/>
        <c:lblOffset val="100"/>
        <c:tickLblSkip val="1"/>
        <c:tickMarkSkip val="1"/>
        <c:noMultiLvlLbl val="0"/>
      </c:catAx>
      <c:valAx>
        <c:axId val="10870604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4128"/>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E45D-4F32-9566-1860682209B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E45D-4F32-9566-1860682209B5}"/>
            </c:ext>
          </c:extLst>
        </c:ser>
        <c:dLbls>
          <c:showLegendKey val="0"/>
          <c:showVal val="0"/>
          <c:showCatName val="0"/>
          <c:showSerName val="0"/>
          <c:showPercent val="0"/>
          <c:showBubbleSize val="0"/>
        </c:dLbls>
        <c:marker val="1"/>
        <c:smooth val="0"/>
        <c:axId val="56235904"/>
        <c:axId val="56262656"/>
      </c:lineChart>
      <c:catAx>
        <c:axId val="562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62656"/>
        <c:crosses val="autoZero"/>
        <c:auto val="1"/>
        <c:lblAlgn val="ctr"/>
        <c:lblOffset val="100"/>
        <c:tickLblSkip val="1"/>
        <c:tickMarkSkip val="1"/>
        <c:noMultiLvlLbl val="0"/>
      </c:catAx>
      <c:valAx>
        <c:axId val="562626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359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322D-4ECE-BC13-F38AF8CF931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322D-4ECE-BC13-F38AF8CF9311}"/>
            </c:ext>
          </c:extLst>
        </c:ser>
        <c:dLbls>
          <c:showLegendKey val="0"/>
          <c:showVal val="0"/>
          <c:showCatName val="0"/>
          <c:showSerName val="0"/>
          <c:showPercent val="0"/>
          <c:showBubbleSize val="0"/>
        </c:dLbls>
        <c:marker val="1"/>
        <c:smooth val="0"/>
        <c:axId val="56279424"/>
        <c:axId val="56281344"/>
      </c:lineChart>
      <c:catAx>
        <c:axId val="5627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81344"/>
        <c:crosses val="autoZero"/>
        <c:auto val="1"/>
        <c:lblAlgn val="ctr"/>
        <c:lblOffset val="100"/>
        <c:tickLblSkip val="1"/>
        <c:tickMarkSkip val="1"/>
        <c:noMultiLvlLbl val="0"/>
      </c:catAx>
      <c:valAx>
        <c:axId val="562813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7942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5C1B-497C-94CF-719CEBB1676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5C1B-497C-94CF-719CEBB1676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5C1B-497C-94CF-719CEBB1676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5C1B-497C-94CF-719CEBB1676B}"/>
            </c:ext>
          </c:extLst>
        </c:ser>
        <c:dLbls>
          <c:showLegendKey val="0"/>
          <c:showVal val="0"/>
          <c:showCatName val="0"/>
          <c:showSerName val="0"/>
          <c:showPercent val="0"/>
          <c:showBubbleSize val="0"/>
        </c:dLbls>
        <c:marker val="1"/>
        <c:smooth val="0"/>
        <c:axId val="54878592"/>
        <c:axId val="54880512"/>
      </c:lineChart>
      <c:catAx>
        <c:axId val="5487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80512"/>
        <c:crosses val="autoZero"/>
        <c:auto val="1"/>
        <c:lblAlgn val="ctr"/>
        <c:lblOffset val="100"/>
        <c:tickLblSkip val="1"/>
        <c:tickMarkSkip val="1"/>
        <c:noMultiLvlLbl val="0"/>
      </c:catAx>
      <c:valAx>
        <c:axId val="54880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7859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13BA-4E6D-BB56-5EB833F8730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13BA-4E6D-BB56-5EB833F87302}"/>
            </c:ext>
          </c:extLst>
        </c:ser>
        <c:dLbls>
          <c:showLegendKey val="0"/>
          <c:showVal val="0"/>
          <c:showCatName val="0"/>
          <c:showSerName val="0"/>
          <c:showPercent val="0"/>
          <c:showBubbleSize val="0"/>
        </c:dLbls>
        <c:marker val="1"/>
        <c:smooth val="0"/>
        <c:axId val="54901376"/>
        <c:axId val="54928128"/>
      </c:lineChart>
      <c:catAx>
        <c:axId val="549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28128"/>
        <c:crosses val="autoZero"/>
        <c:auto val="1"/>
        <c:lblAlgn val="ctr"/>
        <c:lblOffset val="100"/>
        <c:tickLblSkip val="1"/>
        <c:tickMarkSkip val="1"/>
        <c:noMultiLvlLbl val="0"/>
      </c:catAx>
      <c:valAx>
        <c:axId val="549281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01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C90-4F1C-9AE3-65EDEC11D4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C90-4F1C-9AE3-65EDEC11D412}"/>
            </c:ext>
          </c:extLst>
        </c:ser>
        <c:dLbls>
          <c:showLegendKey val="0"/>
          <c:showVal val="0"/>
          <c:showCatName val="0"/>
          <c:showSerName val="0"/>
          <c:showPercent val="0"/>
          <c:showBubbleSize val="0"/>
        </c:dLbls>
        <c:marker val="1"/>
        <c:smooth val="0"/>
        <c:axId val="55094272"/>
        <c:axId val="55100544"/>
      </c:lineChart>
      <c:catAx>
        <c:axId val="5509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100544"/>
        <c:crosses val="autoZero"/>
        <c:auto val="1"/>
        <c:lblAlgn val="ctr"/>
        <c:lblOffset val="100"/>
        <c:tickLblSkip val="1"/>
        <c:tickMarkSkip val="1"/>
        <c:noMultiLvlLbl val="0"/>
      </c:catAx>
      <c:valAx>
        <c:axId val="55100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094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jpeg"/><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eg"/><Relationship Id="rId4"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eg"/><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jpeg"/><Relationship Id="rId4" Type="http://schemas.openxmlformats.org/officeDocument/2006/relationships/chart" Target="../charts/chart20.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image" Target="../media/image1.jpeg"/><Relationship Id="rId4"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jpeg"/><Relationship Id="rId4" Type="http://schemas.openxmlformats.org/officeDocument/2006/relationships/chart" Target="../charts/chart28.xml"/></Relationships>
</file>

<file path=xl/drawings/_rels/drawing4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image" Target="../media/image1.jpeg"/><Relationship Id="rId4"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image" Target="../media/image1.jpeg"/><Relationship Id="rId4" Type="http://schemas.openxmlformats.org/officeDocument/2006/relationships/chart" Target="../charts/chart36.xml"/></Relationships>
</file>

<file path=xl/drawings/_rels/drawing58.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image" Target="../media/image1.jpeg"/><Relationship Id="rId4" Type="http://schemas.openxmlformats.org/officeDocument/2006/relationships/chart" Target="../charts/chart40.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F993E97-C61E-46F8-96CA-9A9C73F4895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36DD0CE2-750C-4F40-8CBE-C1A83CB5577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5" name="Grafik 4">
          <a:extLst>
            <a:ext uri="{FF2B5EF4-FFF2-40B4-BE49-F238E27FC236}">
              <a16:creationId xmlns:a16="http://schemas.microsoft.com/office/drawing/2014/main" id="{8B2D18FF-B079-4F53-B1D3-921C0907F2E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4C14C2BE-0A22-472A-A291-15AE9B8DAE57}"/>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541B9A79-DC21-4805-B062-1B3D0ECC0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A066AB65-B8C3-4F06-9BF1-8DE1E8111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2401B983-01D2-411B-B0FA-A26A3B9B3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A76D3698-B7D0-4267-AC0A-91B2FCEB5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80BE74A-4DF0-41DC-A4E0-4187C8DC0F2F}"/>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5.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16.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17.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6C91146A-641B-4C3C-8793-03E631B9D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26432212-58D0-41B5-8091-DC3D4AC00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BB50B44A-2883-4968-A8E7-FCF0BA93C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BB2F8E0F-9D62-4747-A557-A7F9A84BF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ECBD8E4C-1168-4E64-A46E-123254A3C13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6228D2EC-1D52-4055-90D9-D51AE1FC2D75}"/>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1.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2.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B1959ABE-7442-4D2B-AD8D-8312C997A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35FAB1C9-0BD5-45C7-B5DF-AE0B835C6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5BC795A5-F60A-483D-ACF8-4DC2B0E3F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6D6BCD82-026B-493C-B8A2-EF856F26C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816E5738-C968-4895-951C-817A3319363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6.xml><?xml version="1.0" encoding="utf-8"?>
<c:userShapes xmlns:c="http://schemas.openxmlformats.org/drawingml/2006/chart">
  <cdr:relSizeAnchor xmlns:cdr="http://schemas.openxmlformats.org/drawingml/2006/chartDrawing">
    <cdr:from>
      <cdr:x>0.01478</cdr:x>
      <cdr:y>0.09669</cdr:y>
    </cdr:from>
    <cdr:to>
      <cdr:x>0.43088</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4E7851C-D70E-42BA-99DD-C3DE3DC47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0FFBB439-CE2B-4F77-B6D7-2982A695A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3F2305C-63B2-484A-9BE2-A7DDE7085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1479211B-AEE5-4A35-820F-16293D421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392A6783-6BAF-4FD4-9064-47DE322CC1F8}"/>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74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2E951EA-3A77-43E6-B934-E29FB591F86B}"/>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84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1.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1945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04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7652BC7-92B6-4169-B3B1-722DD0A84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B678A276-D77B-4353-B2B9-A37E0501A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40A6297C-7DAD-4612-B996-6151E9A94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5A064044-F29E-42A6-97BB-2C5BB3CB1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C29211B-43A7-42E6-AC5F-ADB27200223C}"/>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252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355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6.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2457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560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37F2686E-689B-42D4-9918-161CA74E4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6D2C876-87D5-44E3-91B7-30E47B3B6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211E3D1B-AEE8-45A5-99FF-768261F61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2226E07B-C1BA-4A1B-BF52-40798BE0B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AA36754C-8230-4D5A-9298-399465E76E29}"/>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764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D2D179EA-1227-4FF5-956E-379E5FA56CC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867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2969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072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668C3AD-813B-4522-BD9D-476375D47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24B27B37-D152-44B3-8222-D5C8F3BD6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1A361CD-6D0E-44BC-9479-56690B925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D86C8F2B-A451-4196-935B-956A533D9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0F43FB50-A203-4A07-9A74-BD486C241FC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276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379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481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584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D579D702-031A-43D0-A9B6-BAE0B32E7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AF4DA453-48A8-48CB-A287-1A49261F8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A55FAC2-5E0B-45D8-B8B5-8A39B7A40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AEFD6690-0B2D-4087-964E-28058B0ED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DF32246A-D563-4B01-A6F9-3BD7D6D5909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78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4" name="Grafik 3">
          <a:extLst>
            <a:ext uri="{FF2B5EF4-FFF2-40B4-BE49-F238E27FC236}">
              <a16:creationId xmlns:a16="http://schemas.microsoft.com/office/drawing/2014/main" id="{D2B77CA9-BE5D-46B0-8337-3462B9B7C99E}"/>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89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993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09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C7CA81CC-FAF4-4926-A2F4-CE0500F07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C068863-556C-4A76-B575-518470BF6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76C0A7FB-AF4B-499C-9F80-B620451AB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90EF5B79-D0C6-4DB3-AC26-3B709A03D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5E155F7-4313-4C35-BF93-E069FA2D8645}"/>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A49B7B0F-E733-4571-B1B0-CC35A17B5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8DD6FCD1-02B5-4301-98F6-EB71D2882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E1F71A89-6ED7-4374-ADF5-0D599E376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86015159-DF70-4CFB-896A-152DFEED9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1C8AEDC-1CD9-46FA-8480-1B3BEC338CBE}"/>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65E6DC6-9711-488C-A70D-A80D4CCDEE54}"/>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6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6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6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AB7DEFF-F827-4CF8-944F-34AB0EC344D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65FB1C91-57DE-4885-BB04-3BC2AA42B64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AA25F56E-9E40-411C-9FD0-78B3EB43718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8638-3A89-41C9-9B09-1FFD9700AA1A}">
  <dimension ref="A1:U37"/>
  <sheetViews>
    <sheetView showGridLines="0" tabSelected="1"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81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2025</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1487.3333333333333</v>
      </c>
      <c r="I10" s="18"/>
      <c r="J10" s="15">
        <v>1519</v>
      </c>
      <c r="K10" s="15">
        <v>1487</v>
      </c>
      <c r="L10" s="15">
        <v>1456</v>
      </c>
      <c r="M10" s="15"/>
      <c r="N10" s="15"/>
      <c r="O10" s="15"/>
      <c r="P10" s="15"/>
      <c r="Q10" s="15"/>
      <c r="R10" s="15"/>
      <c r="S10" s="15"/>
      <c r="T10" s="15"/>
      <c r="U10" s="15"/>
    </row>
    <row r="11" spans="1:21" s="16" customFormat="1" x14ac:dyDescent="0.2">
      <c r="A11" s="14"/>
      <c r="B11" s="14" t="s">
        <v>32</v>
      </c>
      <c r="C11" s="14"/>
      <c r="D11" s="20" t="s">
        <v>17</v>
      </c>
      <c r="F11" s="20" t="s">
        <v>17</v>
      </c>
      <c r="H11" s="33">
        <f>AVERAGE(J11:U11)</f>
        <v>452.66666666666669</v>
      </c>
      <c r="I11" s="18"/>
      <c r="J11" s="15">
        <v>483</v>
      </c>
      <c r="K11" s="15">
        <v>445</v>
      </c>
      <c r="L11" s="15">
        <v>430</v>
      </c>
      <c r="M11" s="15"/>
      <c r="N11" s="15"/>
      <c r="O11" s="15"/>
      <c r="P11" s="15"/>
      <c r="Q11" s="15"/>
      <c r="R11" s="15"/>
      <c r="S11" s="15"/>
      <c r="T11" s="15"/>
      <c r="U11" s="15"/>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1157.6666666666667</v>
      </c>
      <c r="I13" s="18"/>
      <c r="J13" s="15">
        <v>1185</v>
      </c>
      <c r="K13" s="15">
        <v>1151</v>
      </c>
      <c r="L13" s="15">
        <v>1137</v>
      </c>
      <c r="M13" s="15"/>
      <c r="N13" s="15"/>
      <c r="O13" s="15"/>
      <c r="P13" s="15"/>
      <c r="Q13" s="15"/>
      <c r="R13" s="15"/>
      <c r="S13" s="15"/>
      <c r="T13" s="15"/>
      <c r="U13" s="15"/>
    </row>
    <row r="14" spans="1:21" s="16" customFormat="1" x14ac:dyDescent="0.2">
      <c r="A14" s="14"/>
      <c r="B14" s="14" t="s">
        <v>5</v>
      </c>
      <c r="C14" s="14"/>
      <c r="D14" s="20" t="s">
        <v>17</v>
      </c>
      <c r="F14" s="20" t="s">
        <v>17</v>
      </c>
      <c r="H14" s="33">
        <f>AVERAGE(J14:U14)</f>
        <v>782.33333333333337</v>
      </c>
      <c r="I14" s="18"/>
      <c r="J14" s="15">
        <v>817</v>
      </c>
      <c r="K14" s="15">
        <v>781</v>
      </c>
      <c r="L14" s="15">
        <v>749</v>
      </c>
      <c r="M14" s="15"/>
      <c r="N14" s="15"/>
      <c r="O14" s="15"/>
      <c r="P14" s="15"/>
      <c r="Q14" s="15"/>
      <c r="R14" s="15"/>
      <c r="S14" s="15"/>
      <c r="T14" s="15"/>
      <c r="U14" s="15"/>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1004.3333333333334</v>
      </c>
      <c r="I16" s="18"/>
      <c r="J16" s="15">
        <f t="shared" ref="J16:L16" si="0">SUM(J17:J18)</f>
        <v>1042</v>
      </c>
      <c r="K16" s="15">
        <f t="shared" si="0"/>
        <v>992</v>
      </c>
      <c r="L16" s="15">
        <f t="shared" si="0"/>
        <v>979</v>
      </c>
      <c r="M16" s="15"/>
      <c r="N16" s="15"/>
      <c r="O16" s="15"/>
      <c r="P16" s="15"/>
      <c r="Q16" s="15"/>
      <c r="R16" s="15"/>
      <c r="S16" s="15"/>
      <c r="T16" s="15"/>
      <c r="U16" s="15"/>
    </row>
    <row r="17" spans="1:21" s="16" customFormat="1" x14ac:dyDescent="0.2">
      <c r="A17" s="14"/>
      <c r="B17" s="14"/>
      <c r="C17" s="14" t="s">
        <v>4</v>
      </c>
      <c r="D17" s="20" t="s">
        <v>17</v>
      </c>
      <c r="F17" s="20" t="s">
        <v>17</v>
      </c>
      <c r="H17" s="33">
        <f t="shared" ref="H17:H22" si="1">AVERAGE(J17:U17)</f>
        <v>559.33333333333337</v>
      </c>
      <c r="I17" s="18"/>
      <c r="J17" s="15">
        <v>572</v>
      </c>
      <c r="K17" s="15">
        <v>554</v>
      </c>
      <c r="L17" s="15">
        <v>552</v>
      </c>
      <c r="M17" s="15"/>
      <c r="N17" s="15"/>
      <c r="O17" s="15"/>
      <c r="P17" s="15"/>
      <c r="Q17" s="15"/>
      <c r="R17" s="15"/>
      <c r="S17" s="15"/>
      <c r="T17" s="15"/>
      <c r="U17" s="15"/>
    </row>
    <row r="18" spans="1:21" s="16" customFormat="1" x14ac:dyDescent="0.2">
      <c r="A18" s="14"/>
      <c r="B18" s="14"/>
      <c r="C18" s="14" t="s">
        <v>5</v>
      </c>
      <c r="D18" s="20" t="s">
        <v>17</v>
      </c>
      <c r="F18" s="20" t="s">
        <v>17</v>
      </c>
      <c r="H18" s="33">
        <f t="shared" si="1"/>
        <v>445</v>
      </c>
      <c r="I18" s="18"/>
      <c r="J18" s="15">
        <v>470</v>
      </c>
      <c r="K18" s="15">
        <v>438</v>
      </c>
      <c r="L18" s="15">
        <v>427</v>
      </c>
      <c r="M18" s="15"/>
      <c r="N18" s="15"/>
      <c r="O18" s="15"/>
      <c r="P18" s="15"/>
      <c r="Q18" s="15"/>
      <c r="R18" s="15"/>
      <c r="S18" s="15"/>
      <c r="T18" s="15"/>
      <c r="U18" s="15"/>
    </row>
    <row r="19" spans="1:21" s="16" customFormat="1" x14ac:dyDescent="0.2">
      <c r="A19" s="14"/>
      <c r="B19" s="14" t="s">
        <v>7</v>
      </c>
      <c r="C19" s="14"/>
      <c r="D19" s="20" t="s">
        <v>17</v>
      </c>
      <c r="F19" s="20" t="s">
        <v>17</v>
      </c>
      <c r="H19" s="33">
        <f t="shared" si="1"/>
        <v>935.66666666666663</v>
      </c>
      <c r="I19" s="18"/>
      <c r="J19" s="15">
        <f t="shared" ref="J19:L19" si="2">SUM(J20:J21)</f>
        <v>960</v>
      </c>
      <c r="K19" s="15">
        <f t="shared" si="2"/>
        <v>940</v>
      </c>
      <c r="L19" s="15">
        <f t="shared" si="2"/>
        <v>907</v>
      </c>
      <c r="M19" s="15"/>
      <c r="N19" s="15"/>
      <c r="O19" s="15"/>
      <c r="P19" s="15"/>
      <c r="Q19" s="15"/>
      <c r="R19" s="15"/>
      <c r="S19" s="15"/>
      <c r="T19" s="15"/>
      <c r="U19" s="15"/>
    </row>
    <row r="20" spans="1:21" s="16" customFormat="1" x14ac:dyDescent="0.2">
      <c r="A20" s="14"/>
      <c r="B20" s="14"/>
      <c r="C20" s="14" t="s">
        <v>4</v>
      </c>
      <c r="D20" s="20" t="s">
        <v>17</v>
      </c>
      <c r="F20" s="20" t="s">
        <v>17</v>
      </c>
      <c r="H20" s="33">
        <f t="shared" si="1"/>
        <v>598.33333333333337</v>
      </c>
      <c r="I20" s="18"/>
      <c r="J20" s="15">
        <v>613</v>
      </c>
      <c r="K20" s="15">
        <v>597</v>
      </c>
      <c r="L20" s="15">
        <v>585</v>
      </c>
      <c r="M20" s="15"/>
      <c r="N20" s="15"/>
      <c r="O20" s="15"/>
      <c r="P20" s="15"/>
      <c r="Q20" s="15"/>
      <c r="R20" s="15"/>
      <c r="S20" s="15"/>
      <c r="T20" s="15"/>
      <c r="U20" s="15"/>
    </row>
    <row r="21" spans="1:21" s="16" customFormat="1" x14ac:dyDescent="0.2">
      <c r="A21" s="14"/>
      <c r="B21" s="14"/>
      <c r="C21" s="14" t="s">
        <v>5</v>
      </c>
      <c r="D21" s="20" t="s">
        <v>17</v>
      </c>
      <c r="F21" s="20" t="s">
        <v>17</v>
      </c>
      <c r="H21" s="33">
        <f t="shared" si="1"/>
        <v>337.33333333333331</v>
      </c>
      <c r="I21" s="18"/>
      <c r="J21" s="15">
        <v>347</v>
      </c>
      <c r="K21" s="15">
        <v>343</v>
      </c>
      <c r="L21" s="15">
        <v>322</v>
      </c>
      <c r="M21" s="15"/>
      <c r="N21" s="15"/>
      <c r="O21" s="15"/>
      <c r="P21" s="15"/>
      <c r="Q21" s="15"/>
      <c r="R21" s="15"/>
      <c r="S21" s="15"/>
      <c r="T21" s="15"/>
      <c r="U21" s="15"/>
    </row>
    <row r="22" spans="1:21" s="16" customFormat="1" x14ac:dyDescent="0.2">
      <c r="A22" s="26" t="s">
        <v>8</v>
      </c>
      <c r="B22" s="27"/>
      <c r="C22" s="27"/>
      <c r="D22" s="28" t="s">
        <v>17</v>
      </c>
      <c r="E22" s="27"/>
      <c r="F22" s="28" t="s">
        <v>17</v>
      </c>
      <c r="G22" s="27"/>
      <c r="H22" s="34">
        <f t="shared" si="1"/>
        <v>1940</v>
      </c>
      <c r="I22" s="19"/>
      <c r="J22" s="17">
        <f t="shared" ref="J22:L22" si="3">J13+J14</f>
        <v>2002</v>
      </c>
      <c r="K22" s="17">
        <f t="shared" si="3"/>
        <v>1932</v>
      </c>
      <c r="L22" s="17">
        <f t="shared" si="3"/>
        <v>1886</v>
      </c>
      <c r="M22" s="17"/>
      <c r="N22" s="17"/>
      <c r="O22" s="17"/>
      <c r="P22" s="17"/>
      <c r="Q22" s="17"/>
      <c r="R22" s="17"/>
      <c r="S22" s="17"/>
      <c r="T22" s="17"/>
      <c r="U22" s="17"/>
    </row>
    <row r="23" spans="1:21" s="16" customFormat="1" x14ac:dyDescent="0.2">
      <c r="A23" s="30" t="s">
        <v>35</v>
      </c>
      <c r="B23" s="21"/>
      <c r="C23" s="21"/>
      <c r="D23" s="31" t="s">
        <v>17</v>
      </c>
      <c r="E23" s="21"/>
      <c r="F23" s="31" t="s">
        <v>17</v>
      </c>
      <c r="G23" s="21"/>
      <c r="H23" s="34">
        <f>AVERAGE(J23:U23)</f>
        <v>3355</v>
      </c>
      <c r="I23" s="19"/>
      <c r="J23" s="17">
        <v>3379</v>
      </c>
      <c r="K23" s="17">
        <v>3367</v>
      </c>
      <c r="L23" s="17">
        <v>3319</v>
      </c>
      <c r="M23" s="17"/>
      <c r="N23" s="17"/>
      <c r="O23" s="17"/>
      <c r="P23" s="17"/>
      <c r="Q23" s="17"/>
      <c r="R23" s="17"/>
      <c r="S23" s="17"/>
      <c r="T23" s="17"/>
      <c r="U23" s="17"/>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1.7285097985221902</v>
      </c>
      <c r="I25" s="15"/>
      <c r="J25" s="18">
        <f t="shared" ref="J25:U31" si="5">IF(J16="","",100*J16/$F25)</f>
        <v>1.7933360870163844</v>
      </c>
      <c r="K25" s="18">
        <f t="shared" ref="K25:U30" si="6">IF(K16="","",100*K16/$F25)</f>
        <v>1.7072834916701087</v>
      </c>
      <c r="L25" s="18">
        <f t="shared" si="6"/>
        <v>1.6849098168800771</v>
      </c>
      <c r="M25" s="18" t="str">
        <f t="shared" si="6"/>
        <v/>
      </c>
      <c r="N25" s="18" t="str">
        <f t="shared" si="6"/>
        <v/>
      </c>
      <c r="O25" s="18" t="str">
        <f t="shared" si="6"/>
        <v/>
      </c>
      <c r="P25" s="18" t="str">
        <f t="shared" si="6"/>
        <v/>
      </c>
      <c r="Q25" s="18" t="str">
        <f t="shared" si="6"/>
        <v/>
      </c>
      <c r="R25" s="18" t="str">
        <f t="shared" si="6"/>
        <v/>
      </c>
      <c r="S25" s="18" t="str">
        <f t="shared" si="6"/>
        <v/>
      </c>
      <c r="T25" s="18" t="str">
        <f t="shared" si="6"/>
        <v/>
      </c>
      <c r="U25" s="18" t="str">
        <f t="shared" si="6"/>
        <v/>
      </c>
    </row>
    <row r="26" spans="1:21" s="16" customFormat="1" x14ac:dyDescent="0.2">
      <c r="A26" s="14"/>
      <c r="B26" s="14" t="s">
        <v>4</v>
      </c>
      <c r="C26" s="14"/>
      <c r="D26" s="20" t="s">
        <v>11</v>
      </c>
      <c r="F26" s="15">
        <v>28786</v>
      </c>
      <c r="H26" s="35">
        <f t="shared" si="4"/>
        <v>1.9430741795780357</v>
      </c>
      <c r="I26" s="15"/>
      <c r="J26" s="18">
        <f t="shared" si="5"/>
        <v>1.9870770513444036</v>
      </c>
      <c r="K26" s="18">
        <f t="shared" si="6"/>
        <v>1.9245466546237755</v>
      </c>
      <c r="L26" s="18">
        <f t="shared" si="6"/>
        <v>1.9175988327659279</v>
      </c>
      <c r="M26" s="18" t="str">
        <f t="shared" si="6"/>
        <v/>
      </c>
      <c r="N26" s="18" t="str">
        <f t="shared" si="6"/>
        <v/>
      </c>
      <c r="O26" s="18" t="str">
        <f t="shared" si="6"/>
        <v/>
      </c>
      <c r="P26" s="18" t="str">
        <f t="shared" si="6"/>
        <v/>
      </c>
      <c r="Q26" s="18" t="str">
        <f t="shared" si="6"/>
        <v/>
      </c>
      <c r="R26" s="18" t="str">
        <f t="shared" si="6"/>
        <v/>
      </c>
      <c r="S26" s="18" t="str">
        <f t="shared" si="6"/>
        <v/>
      </c>
      <c r="T26" s="18" t="str">
        <f t="shared" si="6"/>
        <v/>
      </c>
      <c r="U26" s="18" t="str">
        <f t="shared" si="6"/>
        <v/>
      </c>
    </row>
    <row r="27" spans="1:21" s="16" customFormat="1" x14ac:dyDescent="0.2">
      <c r="A27" s="14"/>
      <c r="B27" s="14" t="s">
        <v>5</v>
      </c>
      <c r="C27" s="14"/>
      <c r="D27" s="20" t="s">
        <v>11</v>
      </c>
      <c r="F27" s="15">
        <v>29318</v>
      </c>
      <c r="H27" s="35">
        <f t="shared" si="4"/>
        <v>1.5178388703185757</v>
      </c>
      <c r="I27" s="15"/>
      <c r="J27" s="18">
        <f t="shared" si="5"/>
        <v>1.6031107169656866</v>
      </c>
      <c r="K27" s="18">
        <f t="shared" si="6"/>
        <v>1.4939627532573845</v>
      </c>
      <c r="L27" s="18">
        <f t="shared" si="6"/>
        <v>1.4564431407326557</v>
      </c>
      <c r="M27" s="18" t="str">
        <f t="shared" si="6"/>
        <v/>
      </c>
      <c r="N27" s="18" t="str">
        <f t="shared" si="6"/>
        <v/>
      </c>
      <c r="O27" s="18" t="str">
        <f t="shared" si="6"/>
        <v/>
      </c>
      <c r="P27" s="18" t="str">
        <f t="shared" si="6"/>
        <v/>
      </c>
      <c r="Q27" s="18" t="str">
        <f t="shared" si="6"/>
        <v/>
      </c>
      <c r="R27" s="18" t="str">
        <f t="shared" si="6"/>
        <v/>
      </c>
      <c r="S27" s="18" t="str">
        <f t="shared" si="6"/>
        <v/>
      </c>
      <c r="T27" s="18" t="str">
        <f t="shared" si="6"/>
        <v/>
      </c>
      <c r="U27" s="18" t="str">
        <f t="shared" si="6"/>
        <v/>
      </c>
    </row>
    <row r="28" spans="1:21" s="16" customFormat="1" x14ac:dyDescent="0.2">
      <c r="A28" s="14" t="s">
        <v>7</v>
      </c>
      <c r="B28" s="14"/>
      <c r="C28" s="14"/>
      <c r="D28" s="20" t="s">
        <v>12</v>
      </c>
      <c r="F28" s="15">
        <v>20576</v>
      </c>
      <c r="H28" s="35">
        <f t="shared" si="4"/>
        <v>4.5473691031622598</v>
      </c>
      <c r="I28" s="15"/>
      <c r="J28" s="18">
        <f t="shared" si="5"/>
        <v>4.6656298600311041</v>
      </c>
      <c r="K28" s="18">
        <f t="shared" si="6"/>
        <v>4.5684292379471225</v>
      </c>
      <c r="L28" s="18">
        <f t="shared" si="6"/>
        <v>4.4080482115085537</v>
      </c>
      <c r="M28" s="18" t="str">
        <f>IF(M19="","",100*M19/$F28)</f>
        <v/>
      </c>
      <c r="N28" s="18" t="str">
        <f>IF(N19="","",100*N19/$F28)</f>
        <v/>
      </c>
      <c r="O28" s="18" t="str">
        <f t="shared" si="6"/>
        <v/>
      </c>
      <c r="P28" s="18" t="str">
        <f t="shared" si="6"/>
        <v/>
      </c>
      <c r="Q28" s="18" t="str">
        <f t="shared" si="6"/>
        <v/>
      </c>
      <c r="R28" s="18" t="str">
        <f t="shared" si="6"/>
        <v/>
      </c>
      <c r="S28" s="18" t="str">
        <f t="shared" si="6"/>
        <v/>
      </c>
      <c r="T28" s="18" t="str">
        <f t="shared" si="6"/>
        <v/>
      </c>
      <c r="U28" s="18" t="str">
        <f t="shared" si="6"/>
        <v/>
      </c>
    </row>
    <row r="29" spans="1:21" s="16" customFormat="1" x14ac:dyDescent="0.2">
      <c r="A29" s="14"/>
      <c r="B29" s="14" t="s">
        <v>4</v>
      </c>
      <c r="C29" s="14"/>
      <c r="D29" s="20" t="s">
        <v>12</v>
      </c>
      <c r="F29" s="15">
        <v>11501</v>
      </c>
      <c r="H29" s="35">
        <f t="shared" si="4"/>
        <v>5.2024461641016728</v>
      </c>
      <c r="I29" s="15"/>
      <c r="J29" s="18">
        <f t="shared" si="5"/>
        <v>5.3299713068428831</v>
      </c>
      <c r="K29" s="18">
        <f t="shared" si="6"/>
        <v>5.1908529693070165</v>
      </c>
      <c r="L29" s="18">
        <f t="shared" si="6"/>
        <v>5.0865142161551171</v>
      </c>
      <c r="M29" s="18" t="str">
        <f t="shared" si="6"/>
        <v/>
      </c>
      <c r="N29" s="18" t="str">
        <f t="shared" si="6"/>
        <v/>
      </c>
      <c r="O29" s="18" t="str">
        <f t="shared" si="6"/>
        <v/>
      </c>
      <c r="P29" s="18" t="str">
        <f t="shared" si="6"/>
        <v/>
      </c>
      <c r="Q29" s="18" t="str">
        <f t="shared" si="6"/>
        <v/>
      </c>
      <c r="R29" s="18" t="str">
        <f t="shared" si="6"/>
        <v/>
      </c>
      <c r="S29" s="18" t="str">
        <f t="shared" si="6"/>
        <v/>
      </c>
      <c r="T29" s="18" t="str">
        <f t="shared" si="6"/>
        <v/>
      </c>
      <c r="U29" s="18" t="str">
        <f t="shared" si="6"/>
        <v/>
      </c>
    </row>
    <row r="30" spans="1:21" s="16" customFormat="1" x14ac:dyDescent="0.2">
      <c r="A30" s="14"/>
      <c r="B30" s="14" t="s">
        <v>5</v>
      </c>
      <c r="C30" s="14"/>
      <c r="D30" s="20" t="s">
        <v>12</v>
      </c>
      <c r="F30" s="15">
        <v>9075</v>
      </c>
      <c r="H30" s="35">
        <f t="shared" si="4"/>
        <v>3.7171717171717167</v>
      </c>
      <c r="I30" s="15"/>
      <c r="J30" s="18">
        <f t="shared" si="5"/>
        <v>3.8236914600550964</v>
      </c>
      <c r="K30" s="18">
        <f t="shared" si="6"/>
        <v>3.7796143250688705</v>
      </c>
      <c r="L30" s="18">
        <f t="shared" si="6"/>
        <v>3.5482093663911844</v>
      </c>
      <c r="M30" s="18" t="str">
        <f t="shared" si="6"/>
        <v/>
      </c>
      <c r="N30" s="18" t="str">
        <f t="shared" si="6"/>
        <v/>
      </c>
      <c r="O30" s="18" t="str">
        <f t="shared" si="6"/>
        <v/>
      </c>
      <c r="P30" s="18" t="str">
        <f t="shared" si="6"/>
        <v/>
      </c>
      <c r="Q30" s="18" t="str">
        <f t="shared" si="6"/>
        <v/>
      </c>
      <c r="R30" s="18" t="str">
        <f t="shared" si="6"/>
        <v/>
      </c>
      <c r="S30" s="18" t="str">
        <f t="shared" si="6"/>
        <v/>
      </c>
      <c r="T30" s="18" t="str">
        <f t="shared" si="6"/>
        <v/>
      </c>
      <c r="U30" s="18" t="str">
        <f t="shared" si="6"/>
        <v/>
      </c>
    </row>
    <row r="31" spans="1:21" s="16" customFormat="1" x14ac:dyDescent="0.2">
      <c r="A31" s="26" t="s">
        <v>8</v>
      </c>
      <c r="B31" s="27"/>
      <c r="C31" s="27"/>
      <c r="D31" s="28" t="s">
        <v>13</v>
      </c>
      <c r="E31" s="27"/>
      <c r="F31" s="17">
        <v>78681</v>
      </c>
      <c r="G31" s="21"/>
      <c r="H31" s="36">
        <f>IF(H22="","",100*H22/$F31)</f>
        <v>2.4656524446816892</v>
      </c>
      <c r="I31" s="17"/>
      <c r="J31" s="19">
        <f t="shared" si="5"/>
        <v>2.5444516465220319</v>
      </c>
      <c r="K31" s="19">
        <f t="shared" si="5"/>
        <v>2.4554848057345482</v>
      </c>
      <c r="L31" s="19">
        <f t="shared" si="5"/>
        <v>2.3970208817884875</v>
      </c>
      <c r="M31" s="19" t="str">
        <f t="shared" si="5"/>
        <v/>
      </c>
      <c r="N31" s="19" t="str">
        <f t="shared" si="5"/>
        <v/>
      </c>
      <c r="O31" s="19" t="str">
        <f t="shared" si="5"/>
        <v/>
      </c>
      <c r="P31" s="19" t="str">
        <f t="shared" si="5"/>
        <v/>
      </c>
      <c r="Q31" s="19" t="str">
        <f t="shared" si="5"/>
        <v/>
      </c>
      <c r="R31" s="19" t="str">
        <f t="shared" si="5"/>
        <v/>
      </c>
      <c r="S31" s="19" t="str">
        <f t="shared" si="5"/>
        <v/>
      </c>
      <c r="T31" s="19" t="str">
        <f t="shared" si="5"/>
        <v/>
      </c>
      <c r="U31" s="19" t="str">
        <f t="shared" si="5"/>
        <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82</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5432-27EF-4344-A91C-5197C104D2EE}">
  <dimension ref="A1:O17"/>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49</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2726</v>
      </c>
      <c r="E7" s="46">
        <f t="shared" si="0"/>
        <v>2657</v>
      </c>
      <c r="F7" s="46">
        <f t="shared" si="0"/>
        <v>2623</v>
      </c>
      <c r="G7" s="46">
        <f t="shared" si="0"/>
        <v>2515</v>
      </c>
      <c r="H7" s="46">
        <f t="shared" si="0"/>
        <v>2426</v>
      </c>
      <c r="I7" s="46">
        <f t="shared" si="0"/>
        <v>2362</v>
      </c>
      <c r="J7" s="46">
        <f t="shared" si="0"/>
        <v>2423</v>
      </c>
      <c r="K7" s="46">
        <f t="shared" si="0"/>
        <v>2468</v>
      </c>
      <c r="L7" s="46">
        <f t="shared" si="0"/>
        <v>2410</v>
      </c>
      <c r="M7" s="46">
        <f t="shared" si="0"/>
        <v>2441</v>
      </c>
      <c r="N7" s="46">
        <f t="shared" si="0"/>
        <v>2537</v>
      </c>
      <c r="O7" s="46">
        <f t="shared" si="0"/>
        <v>2697</v>
      </c>
    </row>
    <row r="8" spans="1:15" ht="11.25" customHeight="1" x14ac:dyDescent="0.2">
      <c r="B8" s="47" t="s">
        <v>41</v>
      </c>
      <c r="C8" s="47" t="s">
        <v>5</v>
      </c>
      <c r="D8" s="46">
        <v>1128</v>
      </c>
      <c r="E8" s="46">
        <v>1110</v>
      </c>
      <c r="F8" s="46">
        <v>1104</v>
      </c>
      <c r="G8" s="46">
        <v>1083</v>
      </c>
      <c r="H8" s="46">
        <v>1065</v>
      </c>
      <c r="I8" s="46">
        <v>1053</v>
      </c>
      <c r="J8" s="46">
        <v>1079</v>
      </c>
      <c r="K8" s="46">
        <v>1093</v>
      </c>
      <c r="L8" s="46">
        <v>1060</v>
      </c>
      <c r="M8" s="46">
        <v>1056</v>
      </c>
      <c r="N8" s="46">
        <v>1081</v>
      </c>
      <c r="O8" s="46">
        <v>1141</v>
      </c>
    </row>
    <row r="9" spans="1:15" ht="11.25" customHeight="1" x14ac:dyDescent="0.2">
      <c r="B9" s="47"/>
      <c r="C9" s="47" t="s">
        <v>4</v>
      </c>
      <c r="D9" s="46">
        <v>1598</v>
      </c>
      <c r="E9" s="46">
        <v>1547</v>
      </c>
      <c r="F9" s="46">
        <v>1519</v>
      </c>
      <c r="G9" s="46">
        <v>1432</v>
      </c>
      <c r="H9" s="46">
        <v>1361</v>
      </c>
      <c r="I9" s="46">
        <v>1309</v>
      </c>
      <c r="J9" s="46">
        <v>1344</v>
      </c>
      <c r="K9" s="46">
        <v>1375</v>
      </c>
      <c r="L9" s="46">
        <v>1350</v>
      </c>
      <c r="M9" s="46">
        <v>1385</v>
      </c>
      <c r="N9" s="46">
        <v>1456</v>
      </c>
      <c r="O9" s="46">
        <v>1556</v>
      </c>
    </row>
    <row r="10" spans="1:15" ht="11.25" customHeight="1" x14ac:dyDescent="0.2">
      <c r="A10" s="47" t="s">
        <v>31</v>
      </c>
      <c r="C10" s="47"/>
      <c r="D10" s="46">
        <v>2124</v>
      </c>
      <c r="E10" s="46">
        <v>2068</v>
      </c>
      <c r="F10" s="46">
        <v>2030</v>
      </c>
      <c r="G10" s="46">
        <v>1942</v>
      </c>
      <c r="H10" s="46">
        <v>1881</v>
      </c>
      <c r="I10" s="46">
        <v>1825</v>
      </c>
      <c r="J10" s="46">
        <v>1872</v>
      </c>
      <c r="K10" s="46">
        <v>1927</v>
      </c>
      <c r="L10" s="46">
        <v>1869</v>
      </c>
      <c r="M10" s="46">
        <v>1890</v>
      </c>
      <c r="N10" s="46">
        <v>1983</v>
      </c>
      <c r="O10" s="46">
        <v>2102</v>
      </c>
    </row>
    <row r="11" spans="1:15" ht="11.25" customHeight="1" x14ac:dyDescent="0.2">
      <c r="A11" s="47" t="s">
        <v>32</v>
      </c>
      <c r="C11" s="47"/>
      <c r="D11" s="46">
        <v>602</v>
      </c>
      <c r="E11" s="46">
        <v>589</v>
      </c>
      <c r="F11" s="46">
        <v>593</v>
      </c>
      <c r="G11" s="46">
        <v>573</v>
      </c>
      <c r="H11" s="46">
        <v>545</v>
      </c>
      <c r="I11" s="46">
        <v>537</v>
      </c>
      <c r="J11" s="46">
        <v>551</v>
      </c>
      <c r="K11" s="46">
        <v>541</v>
      </c>
      <c r="L11" s="46">
        <v>541</v>
      </c>
      <c r="M11" s="46">
        <v>551</v>
      </c>
      <c r="N11" s="46">
        <v>554</v>
      </c>
      <c r="O11" s="46">
        <v>595</v>
      </c>
    </row>
    <row r="12" spans="1:15" ht="11.25" customHeight="1" x14ac:dyDescent="0.2">
      <c r="A12" s="47" t="s">
        <v>35</v>
      </c>
      <c r="C12" s="47"/>
      <c r="D12" s="46">
        <v>3507</v>
      </c>
      <c r="E12" s="46">
        <v>3458</v>
      </c>
      <c r="F12" s="46">
        <v>3468</v>
      </c>
      <c r="G12" s="46">
        <v>3348</v>
      </c>
      <c r="H12" s="46">
        <v>3298</v>
      </c>
      <c r="I12" s="46">
        <v>3209</v>
      </c>
      <c r="J12" s="46">
        <v>3289</v>
      </c>
      <c r="K12" s="46">
        <v>3245</v>
      </c>
      <c r="L12" s="46">
        <v>3200</v>
      </c>
      <c r="M12" s="46">
        <v>3235</v>
      </c>
      <c r="N12" s="46">
        <v>3369</v>
      </c>
      <c r="O12" s="46">
        <v>3575</v>
      </c>
    </row>
    <row r="13" spans="1:15" ht="11.25" customHeight="1" x14ac:dyDescent="0.2">
      <c r="A13" s="42" t="s">
        <v>48</v>
      </c>
      <c r="B13" s="45"/>
      <c r="C13" s="42"/>
      <c r="D13" s="44">
        <v>3.6</v>
      </c>
      <c r="E13" s="42">
        <v>3.5</v>
      </c>
      <c r="F13" s="43">
        <v>3.4</v>
      </c>
      <c r="G13" s="42">
        <v>3.3</v>
      </c>
      <c r="H13" s="42">
        <v>3.2</v>
      </c>
      <c r="I13" s="42">
        <v>3.1</v>
      </c>
      <c r="J13" s="42">
        <v>3.2</v>
      </c>
      <c r="K13" s="43">
        <v>3.2</v>
      </c>
      <c r="L13" s="42">
        <v>3.2</v>
      </c>
      <c r="M13" s="42">
        <v>3.2</v>
      </c>
      <c r="N13" s="42">
        <v>3.3</v>
      </c>
      <c r="O13" s="42">
        <v>3.5</v>
      </c>
    </row>
    <row r="14" spans="1:15" ht="11.25" customHeight="1" x14ac:dyDescent="0.2">
      <c r="O14" s="41" t="s">
        <v>0</v>
      </c>
    </row>
    <row r="15" spans="1:15" ht="11.25" customHeight="1" x14ac:dyDescent="0.2">
      <c r="A15" s="40">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D487-9DCC-4126-98DC-0045D919102F}">
  <dimension ref="A1:O35"/>
  <sheetViews>
    <sheetView showGridLines="0"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50</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51" customFormat="1" ht="11.25" customHeight="1" x14ac:dyDescent="0.2">
      <c r="O5" s="56"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1" customFormat="1" ht="11.25" customHeight="1" x14ac:dyDescent="0.2">
      <c r="A7" s="47" t="s">
        <v>34</v>
      </c>
      <c r="B7" s="38"/>
      <c r="C7" s="47"/>
      <c r="D7" s="46">
        <f t="shared" ref="D7:O7" si="0">SUM(D8:D9)</f>
        <v>2532</v>
      </c>
      <c r="E7" s="46">
        <f t="shared" si="0"/>
        <v>2464</v>
      </c>
      <c r="F7" s="46">
        <f t="shared" si="0"/>
        <v>2404</v>
      </c>
      <c r="G7" s="46">
        <f t="shared" si="0"/>
        <v>2352</v>
      </c>
      <c r="H7" s="46">
        <f t="shared" si="0"/>
        <v>2288</v>
      </c>
      <c r="I7" s="46">
        <f t="shared" si="0"/>
        <v>2327</v>
      </c>
      <c r="J7" s="46">
        <f t="shared" si="0"/>
        <v>2292</v>
      </c>
      <c r="K7" s="46">
        <f t="shared" si="0"/>
        <v>2308</v>
      </c>
      <c r="L7" s="46">
        <f t="shared" si="0"/>
        <v>2369</v>
      </c>
      <c r="M7" s="46">
        <f t="shared" si="0"/>
        <v>2368</v>
      </c>
      <c r="N7" s="46">
        <f t="shared" si="0"/>
        <v>2505</v>
      </c>
      <c r="O7" s="46">
        <f t="shared" si="0"/>
        <v>2606</v>
      </c>
    </row>
    <row r="8" spans="1:15" s="51" customFormat="1" ht="11.25" customHeight="1" x14ac:dyDescent="0.2">
      <c r="A8" s="38"/>
      <c r="B8" s="47" t="s">
        <v>41</v>
      </c>
      <c r="C8" s="47" t="s">
        <v>5</v>
      </c>
      <c r="D8" s="46">
        <v>995</v>
      </c>
      <c r="E8" s="46">
        <v>989</v>
      </c>
      <c r="F8" s="54">
        <v>973</v>
      </c>
      <c r="G8" s="54">
        <v>986</v>
      </c>
      <c r="H8" s="54">
        <v>1004</v>
      </c>
      <c r="I8" s="54">
        <v>1029</v>
      </c>
      <c r="J8" s="54">
        <v>1037</v>
      </c>
      <c r="K8" s="54">
        <v>1048</v>
      </c>
      <c r="L8" s="54">
        <v>1066</v>
      </c>
      <c r="M8" s="54">
        <v>1072</v>
      </c>
      <c r="N8" s="54">
        <v>1083</v>
      </c>
      <c r="O8" s="54">
        <v>1074</v>
      </c>
    </row>
    <row r="9" spans="1:15" s="51" customFormat="1" ht="11.25" customHeight="1" x14ac:dyDescent="0.2">
      <c r="A9" s="38"/>
      <c r="B9" s="47"/>
      <c r="C9" s="47" t="s">
        <v>4</v>
      </c>
      <c r="D9" s="46">
        <v>1537</v>
      </c>
      <c r="E9" s="46">
        <v>1475</v>
      </c>
      <c r="F9" s="54">
        <v>1431</v>
      </c>
      <c r="G9" s="54">
        <v>1366</v>
      </c>
      <c r="H9" s="54">
        <v>1284</v>
      </c>
      <c r="I9" s="54">
        <v>1298</v>
      </c>
      <c r="J9" s="54">
        <v>1255</v>
      </c>
      <c r="K9" s="54">
        <v>1260</v>
      </c>
      <c r="L9" s="54">
        <v>1303</v>
      </c>
      <c r="M9" s="54">
        <v>1296</v>
      </c>
      <c r="N9" s="54">
        <v>1422</v>
      </c>
      <c r="O9" s="54">
        <v>1532</v>
      </c>
    </row>
    <row r="10" spans="1:15" s="51" customFormat="1" ht="11.25" customHeight="1" x14ac:dyDescent="0.2">
      <c r="A10" s="47" t="s">
        <v>31</v>
      </c>
      <c r="B10" s="38"/>
      <c r="C10" s="47"/>
      <c r="D10" s="46">
        <v>1948</v>
      </c>
      <c r="E10" s="46">
        <v>1886</v>
      </c>
      <c r="F10" s="54">
        <v>1851</v>
      </c>
      <c r="G10" s="54">
        <v>1790</v>
      </c>
      <c r="H10" s="54">
        <v>1709</v>
      </c>
      <c r="I10" s="54">
        <v>1742</v>
      </c>
      <c r="J10" s="54">
        <v>1703</v>
      </c>
      <c r="K10" s="54">
        <v>1753</v>
      </c>
      <c r="L10" s="54">
        <v>1798</v>
      </c>
      <c r="M10" s="54">
        <v>1804</v>
      </c>
      <c r="N10" s="54">
        <v>1932</v>
      </c>
      <c r="O10" s="54">
        <v>2022</v>
      </c>
    </row>
    <row r="11" spans="1:15" s="51" customFormat="1" ht="11.25" customHeight="1" x14ac:dyDescent="0.2">
      <c r="A11" s="47" t="s">
        <v>32</v>
      </c>
      <c r="B11" s="38"/>
      <c r="C11" s="47"/>
      <c r="D11" s="46">
        <v>584</v>
      </c>
      <c r="E11" s="46">
        <v>578</v>
      </c>
      <c r="F11" s="54">
        <v>553</v>
      </c>
      <c r="G11" s="54">
        <v>562</v>
      </c>
      <c r="H11" s="54">
        <v>579</v>
      </c>
      <c r="I11" s="54">
        <v>585</v>
      </c>
      <c r="J11" s="54">
        <v>589</v>
      </c>
      <c r="K11" s="54">
        <v>555</v>
      </c>
      <c r="L11" s="54">
        <v>571</v>
      </c>
      <c r="M11" s="54">
        <v>564</v>
      </c>
      <c r="N11" s="54">
        <v>573</v>
      </c>
      <c r="O11" s="54">
        <v>584</v>
      </c>
    </row>
    <row r="12" spans="1:15" s="51" customFormat="1" ht="11.25" customHeight="1" x14ac:dyDescent="0.2">
      <c r="A12" s="47" t="s">
        <v>35</v>
      </c>
      <c r="B12" s="38"/>
      <c r="C12" s="47"/>
      <c r="D12" s="46">
        <v>3493</v>
      </c>
      <c r="E12" s="46">
        <v>3439</v>
      </c>
      <c r="F12" s="54">
        <v>3397</v>
      </c>
      <c r="G12" s="54">
        <v>3316</v>
      </c>
      <c r="H12" s="54">
        <v>3216</v>
      </c>
      <c r="I12" s="54">
        <v>3243</v>
      </c>
      <c r="J12" s="54">
        <v>3237</v>
      </c>
      <c r="K12" s="54">
        <v>3195</v>
      </c>
      <c r="L12" s="54">
        <v>2861</v>
      </c>
      <c r="M12" s="54">
        <v>3274</v>
      </c>
      <c r="N12" s="54">
        <v>3393</v>
      </c>
      <c r="O12" s="54">
        <v>3174</v>
      </c>
    </row>
    <row r="13" spans="1:15" s="51" customFormat="1" ht="11.25" customHeight="1" x14ac:dyDescent="0.2">
      <c r="A13" s="42" t="s">
        <v>48</v>
      </c>
      <c r="B13" s="45"/>
      <c r="C13" s="42"/>
      <c r="D13" s="44">
        <v>3.3</v>
      </c>
      <c r="E13" s="43">
        <v>3.2</v>
      </c>
      <c r="F13" s="53">
        <v>3.1</v>
      </c>
      <c r="G13" s="52">
        <v>3.1</v>
      </c>
      <c r="H13" s="53">
        <v>3</v>
      </c>
      <c r="I13" s="53">
        <v>3</v>
      </c>
      <c r="J13" s="53">
        <v>3</v>
      </c>
      <c r="K13" s="53">
        <v>3</v>
      </c>
      <c r="L13" s="52">
        <v>3.1</v>
      </c>
      <c r="M13" s="52">
        <v>3.1</v>
      </c>
      <c r="N13" s="52">
        <v>3.3</v>
      </c>
      <c r="O13" s="52">
        <v>3.4</v>
      </c>
    </row>
    <row r="14" spans="1:15" s="51" customFormat="1" ht="11.25" customHeight="1" x14ac:dyDescent="0.2">
      <c r="O14" s="41" t="s">
        <v>0</v>
      </c>
    </row>
    <row r="15" spans="1:15" s="51" customFormat="1" ht="11.25" customHeight="1" x14ac:dyDescent="0.2">
      <c r="A15" s="40">
        <v>1</v>
      </c>
      <c r="B15" s="96" t="s">
        <v>66</v>
      </c>
      <c r="C15" s="97"/>
      <c r="D15" s="97"/>
      <c r="E15" s="97"/>
      <c r="F15" s="97"/>
      <c r="G15" s="97"/>
      <c r="H15" s="97"/>
      <c r="I15" s="97"/>
      <c r="J15" s="97"/>
      <c r="K15" s="97"/>
      <c r="L15" s="97"/>
      <c r="M15" s="97"/>
      <c r="N15" s="97"/>
      <c r="O15" s="97"/>
    </row>
    <row r="16" spans="1:15" s="51" customFormat="1" ht="11.25" customHeight="1" x14ac:dyDescent="0.2">
      <c r="B16" s="97"/>
      <c r="C16" s="97"/>
      <c r="D16" s="97"/>
      <c r="E16" s="97"/>
      <c r="F16" s="97"/>
      <c r="G16" s="97"/>
      <c r="H16" s="97"/>
      <c r="I16" s="97"/>
      <c r="J16" s="97"/>
      <c r="K16" s="97"/>
      <c r="L16" s="97"/>
      <c r="M16" s="97"/>
      <c r="N16" s="97"/>
      <c r="O16" s="97"/>
    </row>
    <row r="17" spans="4:15" s="51" customFormat="1" ht="11.25" customHeight="1" x14ac:dyDescent="0.2">
      <c r="O17" s="39" t="s">
        <v>47</v>
      </c>
    </row>
    <row r="18" spans="4:15" s="51" customFormat="1" ht="11.25" customHeight="1" x14ac:dyDescent="0.2"/>
    <row r="19" spans="4:15" s="51" customFormat="1" ht="11.25" customHeight="1" x14ac:dyDescent="0.2"/>
    <row r="20" spans="4:15" s="51" customFormat="1" ht="11.25" customHeight="1" x14ac:dyDescent="0.2"/>
    <row r="21" spans="4:15" s="51" customFormat="1" ht="11.25" customHeight="1" x14ac:dyDescent="0.2"/>
    <row r="22" spans="4:15" s="51" customFormat="1" ht="11.25" customHeight="1" x14ac:dyDescent="0.2">
      <c r="D22" s="85"/>
    </row>
    <row r="23" spans="4:15" s="51" customFormat="1" ht="11.25" customHeight="1" x14ac:dyDescent="0.2"/>
    <row r="24" spans="4:15" s="51" customFormat="1" ht="11.25" customHeight="1" x14ac:dyDescent="0.2"/>
    <row r="25" spans="4:15" s="51" customFormat="1" ht="11.25" customHeight="1" x14ac:dyDescent="0.2"/>
    <row r="26" spans="4:15" s="51" customFormat="1" ht="11.25" customHeight="1" x14ac:dyDescent="0.2"/>
    <row r="27" spans="4:15" s="51" customFormat="1" ht="11.25" customHeight="1" x14ac:dyDescent="0.2"/>
    <row r="28" spans="4:15" s="51" customFormat="1" ht="11.25" customHeight="1" x14ac:dyDescent="0.2"/>
    <row r="29" spans="4:15" s="51" customFormat="1" ht="11.25" customHeight="1" x14ac:dyDescent="0.2"/>
    <row r="30" spans="4:15" s="51" customFormat="1" ht="11.25" customHeight="1" x14ac:dyDescent="0.2"/>
    <row r="31" spans="4:15" s="51" customFormat="1" ht="11.25" customHeight="1" x14ac:dyDescent="0.2"/>
    <row r="32" spans="4:15" s="51" customFormat="1" ht="11.25" customHeight="1" x14ac:dyDescent="0.2"/>
    <row r="33" s="51" customFormat="1" ht="11.25" customHeight="1" x14ac:dyDescent="0.2"/>
    <row r="34" s="51" customFormat="1" ht="11.25" customHeight="1" x14ac:dyDescent="0.2"/>
    <row r="35" s="51" customFormat="1" ht="11.25" customHeight="1" x14ac:dyDescent="0.2"/>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1310-293F-4E14-8EC8-48CF1E3EDEC4}">
  <dimension ref="A1:O17"/>
  <sheetViews>
    <sheetView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51</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38" customFormat="1" ht="11.25" customHeight="1" x14ac:dyDescent="0.2">
      <c r="O5" s="49"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8" customFormat="1" ht="11.25" customHeight="1" x14ac:dyDescent="0.2">
      <c r="A7" s="47" t="s">
        <v>34</v>
      </c>
      <c r="B7" s="38"/>
      <c r="C7" s="47"/>
      <c r="D7" s="46">
        <f t="shared" ref="D7:O7" si="0">SUM(D8:D9)</f>
        <v>2673</v>
      </c>
      <c r="E7" s="46">
        <f t="shared" si="0"/>
        <v>2627</v>
      </c>
      <c r="F7" s="46">
        <f t="shared" si="0"/>
        <v>2577</v>
      </c>
      <c r="G7" s="46">
        <f t="shared" si="0"/>
        <v>2498</v>
      </c>
      <c r="H7" s="46">
        <f t="shared" si="0"/>
        <v>2392</v>
      </c>
      <c r="I7" s="46">
        <f t="shared" si="0"/>
        <v>2269</v>
      </c>
      <c r="J7" s="46">
        <f t="shared" si="0"/>
        <v>2306</v>
      </c>
      <c r="K7" s="46">
        <f t="shared" si="0"/>
        <v>2325</v>
      </c>
      <c r="L7" s="46">
        <f t="shared" si="0"/>
        <v>2313</v>
      </c>
      <c r="M7" s="46">
        <f t="shared" si="0"/>
        <v>2289</v>
      </c>
      <c r="N7" s="46">
        <f t="shared" si="0"/>
        <v>2359</v>
      </c>
      <c r="O7" s="46">
        <f t="shared" si="0"/>
        <v>2484</v>
      </c>
    </row>
    <row r="8" spans="1:15" s="58" customFormat="1" ht="11.25" customHeight="1" x14ac:dyDescent="0.2">
      <c r="A8" s="38"/>
      <c r="B8" s="47" t="s">
        <v>41</v>
      </c>
      <c r="C8" s="47" t="s">
        <v>5</v>
      </c>
      <c r="D8" s="46">
        <v>1114</v>
      </c>
      <c r="E8" s="46">
        <v>1103</v>
      </c>
      <c r="F8" s="54">
        <v>1102</v>
      </c>
      <c r="G8" s="54">
        <v>1086</v>
      </c>
      <c r="H8" s="54">
        <v>1040</v>
      </c>
      <c r="I8" s="54">
        <v>993</v>
      </c>
      <c r="J8" s="54">
        <v>1048</v>
      </c>
      <c r="K8" s="54">
        <v>1051</v>
      </c>
      <c r="L8" s="54">
        <v>1031</v>
      </c>
      <c r="M8" s="54">
        <v>993</v>
      </c>
      <c r="N8" s="54">
        <v>1002</v>
      </c>
      <c r="O8" s="54">
        <v>996</v>
      </c>
    </row>
    <row r="9" spans="1:15" s="58" customFormat="1" ht="11.25" customHeight="1" x14ac:dyDescent="0.2">
      <c r="A9" s="38"/>
      <c r="B9" s="47"/>
      <c r="C9" s="47" t="s">
        <v>4</v>
      </c>
      <c r="D9" s="46">
        <v>1559</v>
      </c>
      <c r="E9" s="46">
        <v>1524</v>
      </c>
      <c r="F9" s="54">
        <v>1475</v>
      </c>
      <c r="G9" s="54">
        <v>1412</v>
      </c>
      <c r="H9" s="54">
        <v>1352</v>
      </c>
      <c r="I9" s="54">
        <v>1276</v>
      </c>
      <c r="J9" s="54">
        <v>1258</v>
      </c>
      <c r="K9" s="54">
        <v>1274</v>
      </c>
      <c r="L9" s="54">
        <v>1282</v>
      </c>
      <c r="M9" s="54">
        <v>1296</v>
      </c>
      <c r="N9" s="54">
        <v>1357</v>
      </c>
      <c r="O9" s="54">
        <v>1488</v>
      </c>
    </row>
    <row r="10" spans="1:15" s="58" customFormat="1" ht="11.25" customHeight="1" x14ac:dyDescent="0.2">
      <c r="A10" s="47" t="s">
        <v>31</v>
      </c>
      <c r="B10" s="38"/>
      <c r="C10" s="47"/>
      <c r="D10" s="46">
        <v>2105</v>
      </c>
      <c r="E10" s="46">
        <v>2041</v>
      </c>
      <c r="F10" s="54">
        <v>1972</v>
      </c>
      <c r="G10" s="54">
        <v>1887</v>
      </c>
      <c r="H10" s="54">
        <v>1797</v>
      </c>
      <c r="I10" s="54">
        <v>1705</v>
      </c>
      <c r="J10" s="54">
        <v>1704</v>
      </c>
      <c r="K10" s="54">
        <v>1739</v>
      </c>
      <c r="L10" s="54">
        <v>1745</v>
      </c>
      <c r="M10" s="54">
        <v>1717</v>
      </c>
      <c r="N10" s="54">
        <v>1786</v>
      </c>
      <c r="O10" s="54">
        <v>1904</v>
      </c>
    </row>
    <row r="11" spans="1:15" s="58" customFormat="1" ht="11.25" customHeight="1" x14ac:dyDescent="0.2">
      <c r="A11" s="47" t="s">
        <v>32</v>
      </c>
      <c r="B11" s="38"/>
      <c r="C11" s="47"/>
      <c r="D11" s="46">
        <v>568</v>
      </c>
      <c r="E11" s="46">
        <v>586</v>
      </c>
      <c r="F11" s="54">
        <v>605</v>
      </c>
      <c r="G11" s="54">
        <v>611</v>
      </c>
      <c r="H11" s="54">
        <v>595</v>
      </c>
      <c r="I11" s="54">
        <v>564</v>
      </c>
      <c r="J11" s="54">
        <v>602</v>
      </c>
      <c r="K11" s="54">
        <v>586</v>
      </c>
      <c r="L11" s="54">
        <v>568</v>
      </c>
      <c r="M11" s="54">
        <v>572</v>
      </c>
      <c r="N11" s="54">
        <v>573</v>
      </c>
      <c r="O11" s="54">
        <v>580</v>
      </c>
    </row>
    <row r="12" spans="1:15" s="58" customFormat="1" ht="11.25" customHeight="1" x14ac:dyDescent="0.2">
      <c r="A12" s="47" t="s">
        <v>35</v>
      </c>
      <c r="B12" s="38"/>
      <c r="C12" s="47"/>
      <c r="D12" s="46">
        <v>3574</v>
      </c>
      <c r="E12" s="46">
        <v>3509</v>
      </c>
      <c r="F12" s="54">
        <v>3462</v>
      </c>
      <c r="G12" s="54">
        <v>3382</v>
      </c>
      <c r="H12" s="54">
        <v>3309</v>
      </c>
      <c r="I12" s="54">
        <v>3201</v>
      </c>
      <c r="J12" s="54">
        <v>3258</v>
      </c>
      <c r="K12" s="54">
        <v>3197</v>
      </c>
      <c r="L12" s="54">
        <v>3224</v>
      </c>
      <c r="M12" s="54">
        <v>3265</v>
      </c>
      <c r="N12" s="54">
        <v>3364</v>
      </c>
      <c r="O12" s="54">
        <v>3513</v>
      </c>
    </row>
    <row r="13" spans="1:15" s="58" customFormat="1" ht="11.25" customHeight="1" x14ac:dyDescent="0.2">
      <c r="A13" s="42" t="s">
        <v>48</v>
      </c>
      <c r="B13" s="45"/>
      <c r="C13" s="42"/>
      <c r="D13" s="44">
        <v>3.5</v>
      </c>
      <c r="E13" s="42">
        <v>3.4</v>
      </c>
      <c r="F13" s="53">
        <v>3.4</v>
      </c>
      <c r="G13" s="52">
        <v>3.3</v>
      </c>
      <c r="H13" s="52">
        <v>3.1</v>
      </c>
      <c r="I13" s="53">
        <v>3</v>
      </c>
      <c r="J13" s="53">
        <v>3</v>
      </c>
      <c r="K13" s="53">
        <v>3</v>
      </c>
      <c r="L13" s="53">
        <v>3</v>
      </c>
      <c r="M13" s="53">
        <v>3</v>
      </c>
      <c r="N13" s="52">
        <v>3.1</v>
      </c>
      <c r="O13" s="52">
        <v>3.3</v>
      </c>
    </row>
    <row r="14" spans="1:15" ht="11.25" customHeight="1" x14ac:dyDescent="0.2">
      <c r="A14" s="38"/>
      <c r="B14" s="38"/>
      <c r="C14" s="38"/>
      <c r="D14" s="38"/>
      <c r="E14" s="38"/>
      <c r="F14" s="38"/>
      <c r="G14" s="38"/>
      <c r="H14" s="38"/>
      <c r="I14" s="38"/>
      <c r="J14" s="38"/>
      <c r="K14" s="38"/>
      <c r="L14" s="38"/>
      <c r="M14" s="38"/>
      <c r="N14" s="38"/>
      <c r="O14" s="41" t="s">
        <v>0</v>
      </c>
    </row>
    <row r="15" spans="1:15" ht="11.25" customHeight="1" x14ac:dyDescent="0.2">
      <c r="A15" s="57">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39E1-DDB9-4245-8DCC-F5C67CADDB64}">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53</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B7" s="38"/>
      <c r="C7" s="47"/>
      <c r="D7" s="46">
        <f t="shared" ref="D7:O7" si="0">SUM(D8:D9)</f>
        <v>2223</v>
      </c>
      <c r="E7" s="46">
        <f t="shared" si="0"/>
        <v>2305</v>
      </c>
      <c r="F7" s="46">
        <f t="shared" si="0"/>
        <v>2251</v>
      </c>
      <c r="G7" s="46">
        <f t="shared" si="0"/>
        <v>2171</v>
      </c>
      <c r="H7" s="46">
        <f t="shared" si="0"/>
        <v>2110</v>
      </c>
      <c r="I7" s="46">
        <f t="shared" si="0"/>
        <v>2074</v>
      </c>
      <c r="J7" s="46">
        <f t="shared" si="0"/>
        <v>2114</v>
      </c>
      <c r="K7" s="46">
        <f t="shared" si="0"/>
        <v>2191</v>
      </c>
      <c r="L7" s="46">
        <f t="shared" si="0"/>
        <v>2273</v>
      </c>
      <c r="M7" s="46">
        <f t="shared" si="0"/>
        <v>2273</v>
      </c>
      <c r="N7" s="46">
        <f t="shared" si="0"/>
        <v>2334</v>
      </c>
      <c r="O7" s="46">
        <f t="shared" si="0"/>
        <v>2519</v>
      </c>
    </row>
    <row r="8" spans="1:15" ht="11.25" customHeight="1" x14ac:dyDescent="0.2">
      <c r="A8" s="38"/>
      <c r="B8" s="47" t="s">
        <v>41</v>
      </c>
      <c r="C8" s="47" t="s">
        <v>5</v>
      </c>
      <c r="D8" s="46">
        <v>923</v>
      </c>
      <c r="E8" s="46">
        <v>941</v>
      </c>
      <c r="F8" s="62">
        <v>929</v>
      </c>
      <c r="G8" s="62">
        <v>903</v>
      </c>
      <c r="H8" s="62">
        <v>902</v>
      </c>
      <c r="I8" s="62">
        <v>892</v>
      </c>
      <c r="J8" s="62">
        <v>941</v>
      </c>
      <c r="K8" s="62">
        <v>990</v>
      </c>
      <c r="L8" s="62">
        <v>1033</v>
      </c>
      <c r="M8" s="62">
        <v>1025</v>
      </c>
      <c r="N8" s="62">
        <v>1027</v>
      </c>
      <c r="O8" s="62">
        <v>1057</v>
      </c>
    </row>
    <row r="9" spans="1:15" ht="11.25" customHeight="1" x14ac:dyDescent="0.2">
      <c r="A9" s="38"/>
      <c r="B9" s="47"/>
      <c r="C9" s="47" t="s">
        <v>4</v>
      </c>
      <c r="D9" s="46">
        <v>1300</v>
      </c>
      <c r="E9" s="46">
        <v>1364</v>
      </c>
      <c r="F9" s="62">
        <v>1322</v>
      </c>
      <c r="G9" s="62">
        <v>1268</v>
      </c>
      <c r="H9" s="62">
        <v>1208</v>
      </c>
      <c r="I9" s="62">
        <v>1182</v>
      </c>
      <c r="J9" s="62">
        <v>1173</v>
      </c>
      <c r="K9" s="62">
        <v>1201</v>
      </c>
      <c r="L9" s="62">
        <v>1240</v>
      </c>
      <c r="M9" s="62">
        <v>1248</v>
      </c>
      <c r="N9" s="62">
        <v>1307</v>
      </c>
      <c r="O9" s="62">
        <v>1462</v>
      </c>
    </row>
    <row r="10" spans="1:15" ht="11.25" customHeight="1" x14ac:dyDescent="0.2">
      <c r="A10" s="47" t="s">
        <v>31</v>
      </c>
      <c r="B10" s="38"/>
      <c r="C10" s="47"/>
      <c r="D10" s="46">
        <v>1800</v>
      </c>
      <c r="E10" s="46">
        <v>1890</v>
      </c>
      <c r="F10" s="62">
        <v>1854</v>
      </c>
      <c r="G10" s="62">
        <v>1766</v>
      </c>
      <c r="H10" s="62">
        <v>1709</v>
      </c>
      <c r="I10" s="62">
        <v>1661</v>
      </c>
      <c r="J10" s="62">
        <v>1679</v>
      </c>
      <c r="K10" s="62">
        <v>1719</v>
      </c>
      <c r="L10" s="62">
        <v>1757</v>
      </c>
      <c r="M10" s="62">
        <v>1754</v>
      </c>
      <c r="N10" s="62">
        <v>1825</v>
      </c>
      <c r="O10" s="62">
        <v>1985</v>
      </c>
    </row>
    <row r="11" spans="1:15" ht="11.25" customHeight="1" x14ac:dyDescent="0.2">
      <c r="A11" s="47" t="s">
        <v>32</v>
      </c>
      <c r="B11" s="38"/>
      <c r="C11" s="47"/>
      <c r="D11" s="46">
        <v>423</v>
      </c>
      <c r="E11" s="46">
        <v>415</v>
      </c>
      <c r="F11" s="62">
        <v>397</v>
      </c>
      <c r="G11" s="62">
        <v>405</v>
      </c>
      <c r="H11" s="62">
        <v>401</v>
      </c>
      <c r="I11" s="62">
        <v>413</v>
      </c>
      <c r="J11" s="62">
        <v>435</v>
      </c>
      <c r="K11" s="62">
        <v>472</v>
      </c>
      <c r="L11" s="62">
        <v>516</v>
      </c>
      <c r="M11" s="62">
        <v>519</v>
      </c>
      <c r="N11" s="62">
        <v>509</v>
      </c>
      <c r="O11" s="62">
        <v>534</v>
      </c>
    </row>
    <row r="12" spans="1:15" ht="11.25" customHeight="1" x14ac:dyDescent="0.2">
      <c r="A12" s="47" t="s">
        <v>35</v>
      </c>
      <c r="B12" s="38"/>
      <c r="C12" s="47"/>
      <c r="D12" s="46">
        <v>3141</v>
      </c>
      <c r="E12" s="46">
        <v>3172</v>
      </c>
      <c r="F12" s="62">
        <v>3078</v>
      </c>
      <c r="G12" s="62">
        <v>3053</v>
      </c>
      <c r="H12" s="62">
        <v>2981</v>
      </c>
      <c r="I12" s="62">
        <v>2930</v>
      </c>
      <c r="J12" s="62">
        <v>3006</v>
      </c>
      <c r="K12" s="62">
        <v>3028</v>
      </c>
      <c r="L12" s="62">
        <v>3113</v>
      </c>
      <c r="M12" s="62">
        <v>3154</v>
      </c>
      <c r="N12" s="62">
        <v>3260</v>
      </c>
      <c r="O12" s="62">
        <v>3454</v>
      </c>
    </row>
    <row r="13" spans="1:15" ht="11.25" customHeight="1" x14ac:dyDescent="0.2">
      <c r="A13" s="42" t="s">
        <v>52</v>
      </c>
      <c r="B13" s="45"/>
      <c r="C13" s="42"/>
      <c r="D13" s="43">
        <v>3</v>
      </c>
      <c r="E13" s="42">
        <v>3.2</v>
      </c>
      <c r="F13" s="61">
        <v>3.1</v>
      </c>
      <c r="G13" s="61">
        <v>3</v>
      </c>
      <c r="H13" s="60">
        <v>2.9</v>
      </c>
      <c r="I13" s="60">
        <v>2.8</v>
      </c>
      <c r="J13" s="60">
        <v>2.9</v>
      </c>
      <c r="K13" s="61">
        <v>3</v>
      </c>
      <c r="L13" s="60">
        <v>3.1</v>
      </c>
      <c r="M13" s="60">
        <v>3.1</v>
      </c>
      <c r="N13" s="60">
        <v>3.2</v>
      </c>
      <c r="O13" s="60">
        <v>3.4</v>
      </c>
    </row>
    <row r="14" spans="1:15" s="38" customFormat="1" ht="11.25" customHeight="1" x14ac:dyDescent="0.2">
      <c r="O14" s="41" t="s">
        <v>0</v>
      </c>
    </row>
    <row r="15" spans="1:15" s="38" customFormat="1" ht="11.25" customHeight="1" x14ac:dyDescent="0.2">
      <c r="A15" s="57">
        <v>1</v>
      </c>
      <c r="B15" s="96" t="s">
        <v>67</v>
      </c>
      <c r="C15" s="97"/>
      <c r="D15" s="97"/>
      <c r="E15" s="97"/>
      <c r="F15" s="97"/>
      <c r="G15" s="97"/>
      <c r="H15" s="97"/>
      <c r="I15" s="97"/>
      <c r="J15" s="97"/>
      <c r="K15" s="97"/>
      <c r="L15" s="97"/>
      <c r="M15" s="97"/>
      <c r="N15" s="97"/>
      <c r="O15" s="97"/>
    </row>
    <row r="16" spans="1:15" s="38" customFormat="1" ht="11.25" customHeight="1" x14ac:dyDescent="0.2">
      <c r="A16" s="59"/>
      <c r="B16" s="97"/>
      <c r="C16" s="97"/>
      <c r="D16" s="97"/>
      <c r="E16" s="97"/>
      <c r="F16" s="97"/>
      <c r="G16" s="97"/>
      <c r="H16" s="97"/>
      <c r="I16" s="97"/>
      <c r="J16" s="97"/>
      <c r="K16" s="97"/>
      <c r="L16" s="97"/>
      <c r="M16" s="97"/>
      <c r="N16" s="97"/>
      <c r="O16" s="97"/>
    </row>
    <row r="17" spans="15:15" s="50" customFormat="1"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2A20-39AA-4231-A263-692BD41E89E5}">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54</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I7" si="0">SUM(D8:D9)</f>
        <v>2216</v>
      </c>
      <c r="E7" s="62">
        <f t="shared" si="0"/>
        <v>2137</v>
      </c>
      <c r="F7" s="62">
        <f t="shared" si="0"/>
        <v>2026</v>
      </c>
      <c r="G7" s="62">
        <f t="shared" si="0"/>
        <v>1938</v>
      </c>
      <c r="H7" s="62">
        <f t="shared" si="0"/>
        <v>1866</v>
      </c>
      <c r="I7" s="62">
        <f t="shared" si="0"/>
        <v>1815</v>
      </c>
      <c r="J7" s="62">
        <v>1847</v>
      </c>
      <c r="K7" s="62">
        <f>SUM(K8:K9)</f>
        <v>1855</v>
      </c>
      <c r="L7" s="62">
        <f>SUM(L8:L9)</f>
        <v>1874</v>
      </c>
      <c r="M7" s="62">
        <f>SUM(M8:M9)</f>
        <v>1888</v>
      </c>
      <c r="N7" s="62">
        <f>SUM(N8:N9)</f>
        <v>1963</v>
      </c>
      <c r="O7" s="62">
        <f>SUM(O8:O9)</f>
        <v>2094</v>
      </c>
    </row>
    <row r="8" spans="1:15" ht="11.25" customHeight="1" x14ac:dyDescent="0.2">
      <c r="B8" s="63" t="s">
        <v>41</v>
      </c>
      <c r="C8" s="63" t="s">
        <v>5</v>
      </c>
      <c r="D8" s="62">
        <v>944</v>
      </c>
      <c r="E8" s="62">
        <v>885</v>
      </c>
      <c r="F8" s="62">
        <v>860</v>
      </c>
      <c r="G8" s="62">
        <v>851</v>
      </c>
      <c r="H8" s="62">
        <v>829</v>
      </c>
      <c r="I8" s="62">
        <v>802</v>
      </c>
      <c r="J8" s="62">
        <v>847</v>
      </c>
      <c r="K8" s="62">
        <v>846</v>
      </c>
      <c r="L8" s="62">
        <v>867</v>
      </c>
      <c r="M8" s="62">
        <v>877</v>
      </c>
      <c r="N8" s="62">
        <v>878</v>
      </c>
      <c r="O8" s="62">
        <v>899</v>
      </c>
    </row>
    <row r="9" spans="1:15" ht="11.25" customHeight="1" x14ac:dyDescent="0.2">
      <c r="B9" s="63"/>
      <c r="C9" s="63" t="s">
        <v>4</v>
      </c>
      <c r="D9" s="62">
        <v>1272</v>
      </c>
      <c r="E9" s="62">
        <v>1252</v>
      </c>
      <c r="F9" s="62">
        <v>1166</v>
      </c>
      <c r="G9" s="62">
        <v>1087</v>
      </c>
      <c r="H9" s="62">
        <v>1037</v>
      </c>
      <c r="I9" s="62">
        <v>1013</v>
      </c>
      <c r="J9" s="62">
        <v>1000</v>
      </c>
      <c r="K9" s="62">
        <v>1009</v>
      </c>
      <c r="L9" s="62">
        <v>1007</v>
      </c>
      <c r="M9" s="62">
        <v>1011</v>
      </c>
      <c r="N9" s="62">
        <v>1085</v>
      </c>
      <c r="O9" s="62">
        <v>1195</v>
      </c>
    </row>
    <row r="10" spans="1:15" ht="11.25" customHeight="1" x14ac:dyDescent="0.2">
      <c r="A10" s="63" t="s">
        <v>31</v>
      </c>
      <c r="C10" s="63"/>
      <c r="D10" s="62">
        <v>1791</v>
      </c>
      <c r="E10" s="62">
        <v>1733</v>
      </c>
      <c r="F10" s="62">
        <v>1646</v>
      </c>
      <c r="G10" s="62">
        <v>1546</v>
      </c>
      <c r="H10" s="62">
        <v>1498</v>
      </c>
      <c r="I10" s="62">
        <v>1449</v>
      </c>
      <c r="J10" s="62">
        <v>1471</v>
      </c>
      <c r="K10" s="62">
        <v>1486</v>
      </c>
      <c r="L10" s="62">
        <v>1487</v>
      </c>
      <c r="M10" s="62">
        <v>1489</v>
      </c>
      <c r="N10" s="62">
        <v>1561</v>
      </c>
      <c r="O10" s="62">
        <v>1695</v>
      </c>
    </row>
    <row r="11" spans="1:15" ht="11.25" customHeight="1" x14ac:dyDescent="0.2">
      <c r="A11" s="63" t="s">
        <v>32</v>
      </c>
      <c r="C11" s="63"/>
      <c r="D11" s="62">
        <v>425</v>
      </c>
      <c r="E11" s="62">
        <v>404</v>
      </c>
      <c r="F11" s="62">
        <v>380</v>
      </c>
      <c r="G11" s="62">
        <v>392</v>
      </c>
      <c r="H11" s="62">
        <v>368</v>
      </c>
      <c r="I11" s="62">
        <v>366</v>
      </c>
      <c r="J11" s="62">
        <v>376</v>
      </c>
      <c r="K11" s="62">
        <v>369</v>
      </c>
      <c r="L11" s="62">
        <v>387</v>
      </c>
      <c r="M11" s="62">
        <v>399</v>
      </c>
      <c r="N11" s="62">
        <v>402</v>
      </c>
      <c r="O11" s="62">
        <v>399</v>
      </c>
    </row>
    <row r="12" spans="1:15" ht="11.25" customHeight="1" x14ac:dyDescent="0.2">
      <c r="A12" s="63" t="s">
        <v>35</v>
      </c>
      <c r="C12" s="63"/>
      <c r="D12" s="62">
        <v>3228</v>
      </c>
      <c r="E12" s="62">
        <v>3111</v>
      </c>
      <c r="F12" s="62">
        <v>3004</v>
      </c>
      <c r="G12" s="62">
        <v>2931</v>
      </c>
      <c r="H12" s="62">
        <v>2823</v>
      </c>
      <c r="I12" s="62">
        <v>2806</v>
      </c>
      <c r="J12" s="62">
        <v>2789</v>
      </c>
      <c r="K12" s="62">
        <v>2754</v>
      </c>
      <c r="L12" s="62">
        <v>2788</v>
      </c>
      <c r="M12" s="62">
        <v>2818</v>
      </c>
      <c r="N12" s="62">
        <v>2925</v>
      </c>
      <c r="O12" s="62">
        <v>3022</v>
      </c>
    </row>
    <row r="13" spans="1:15" ht="11.25" customHeight="1" x14ac:dyDescent="0.2">
      <c r="A13" s="60" t="s">
        <v>52</v>
      </c>
      <c r="B13" s="68"/>
      <c r="C13" s="60"/>
      <c r="D13" s="61">
        <v>3</v>
      </c>
      <c r="E13" s="60">
        <v>2.9</v>
      </c>
      <c r="F13" s="61">
        <v>2.8</v>
      </c>
      <c r="G13" s="60">
        <v>2.7</v>
      </c>
      <c r="H13" s="60">
        <v>2.6</v>
      </c>
      <c r="I13" s="60">
        <v>2.5</v>
      </c>
      <c r="J13" s="60">
        <v>2.5</v>
      </c>
      <c r="K13" s="60">
        <v>2.5</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15" ht="11.25" customHeight="1" x14ac:dyDescent="0.2">
      <c r="A17" s="65"/>
      <c r="B17" s="64"/>
      <c r="C17" s="64"/>
      <c r="D17" s="64"/>
      <c r="E17" s="64"/>
      <c r="F17" s="64"/>
      <c r="G17" s="64"/>
      <c r="H17" s="64"/>
      <c r="I17" s="64"/>
      <c r="J17" s="64"/>
      <c r="K17" s="64"/>
      <c r="L17" s="64"/>
      <c r="M17" s="64"/>
      <c r="N17" s="64"/>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1563-9F1D-4580-AD37-FB581EB224B7}">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55</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2471</v>
      </c>
      <c r="E7" s="62">
        <f t="shared" si="0"/>
        <v>2399</v>
      </c>
      <c r="F7" s="62">
        <f t="shared" si="0"/>
        <v>2264</v>
      </c>
      <c r="G7" s="62">
        <f t="shared" si="0"/>
        <v>1993</v>
      </c>
      <c r="H7" s="62">
        <f t="shared" si="0"/>
        <v>1833</v>
      </c>
      <c r="I7" s="62">
        <f t="shared" si="0"/>
        <v>1766</v>
      </c>
      <c r="J7" s="62">
        <f t="shared" si="0"/>
        <v>1792</v>
      </c>
      <c r="K7" s="62">
        <f t="shared" si="0"/>
        <v>1781</v>
      </c>
      <c r="L7" s="62">
        <f t="shared" si="0"/>
        <v>1865</v>
      </c>
      <c r="M7" s="62">
        <f t="shared" si="0"/>
        <v>1873</v>
      </c>
      <c r="N7" s="62">
        <f t="shared" si="0"/>
        <v>1959</v>
      </c>
      <c r="O7" s="62">
        <f t="shared" si="0"/>
        <v>2147</v>
      </c>
    </row>
    <row r="8" spans="1:15" ht="11.25" customHeight="1" x14ac:dyDescent="0.2">
      <c r="B8" s="63" t="s">
        <v>41</v>
      </c>
      <c r="C8" s="63" t="s">
        <v>5</v>
      </c>
      <c r="D8" s="62">
        <v>1061</v>
      </c>
      <c r="E8" s="62">
        <v>1015</v>
      </c>
      <c r="F8" s="62">
        <v>997</v>
      </c>
      <c r="G8" s="62">
        <v>899</v>
      </c>
      <c r="H8" s="62">
        <v>848</v>
      </c>
      <c r="I8" s="62">
        <v>845</v>
      </c>
      <c r="J8" s="62">
        <v>889</v>
      </c>
      <c r="K8" s="62">
        <v>872</v>
      </c>
      <c r="L8" s="62">
        <v>897</v>
      </c>
      <c r="M8" s="62">
        <v>886</v>
      </c>
      <c r="N8" s="62">
        <v>882</v>
      </c>
      <c r="O8" s="62">
        <v>908</v>
      </c>
    </row>
    <row r="9" spans="1:15" ht="11.25" customHeight="1" x14ac:dyDescent="0.2">
      <c r="B9" s="63"/>
      <c r="C9" s="63" t="s">
        <v>4</v>
      </c>
      <c r="D9" s="62">
        <v>1410</v>
      </c>
      <c r="E9" s="62">
        <v>1384</v>
      </c>
      <c r="F9" s="62">
        <v>1267</v>
      </c>
      <c r="G9" s="62">
        <v>1094</v>
      </c>
      <c r="H9" s="62">
        <v>985</v>
      </c>
      <c r="I9" s="62">
        <v>921</v>
      </c>
      <c r="J9" s="62">
        <v>903</v>
      </c>
      <c r="K9" s="62">
        <v>909</v>
      </c>
      <c r="L9" s="62">
        <v>968</v>
      </c>
      <c r="M9" s="62">
        <v>987</v>
      </c>
      <c r="N9" s="62">
        <v>1077</v>
      </c>
      <c r="O9" s="62">
        <v>1239</v>
      </c>
    </row>
    <row r="10" spans="1:15" ht="11.25" customHeight="1" x14ac:dyDescent="0.2">
      <c r="A10" s="63" t="s">
        <v>31</v>
      </c>
      <c r="C10" s="63"/>
      <c r="D10" s="62">
        <v>1962</v>
      </c>
      <c r="E10" s="62">
        <v>1908</v>
      </c>
      <c r="F10" s="62">
        <v>1803</v>
      </c>
      <c r="G10" s="62">
        <v>1572</v>
      </c>
      <c r="H10" s="62">
        <v>1418</v>
      </c>
      <c r="I10" s="62">
        <v>1348</v>
      </c>
      <c r="J10" s="62">
        <v>1370</v>
      </c>
      <c r="K10" s="62">
        <v>1349</v>
      </c>
      <c r="L10" s="62">
        <v>1439</v>
      </c>
      <c r="M10" s="62">
        <v>1468</v>
      </c>
      <c r="N10" s="62">
        <v>1560</v>
      </c>
      <c r="O10" s="62">
        <v>1725</v>
      </c>
    </row>
    <row r="11" spans="1:15" ht="11.25" customHeight="1" x14ac:dyDescent="0.2">
      <c r="A11" s="63" t="s">
        <v>32</v>
      </c>
      <c r="C11" s="63"/>
      <c r="D11" s="62">
        <v>509</v>
      </c>
      <c r="E11" s="62">
        <v>491</v>
      </c>
      <c r="F11" s="62">
        <v>461</v>
      </c>
      <c r="G11" s="62">
        <v>421</v>
      </c>
      <c r="H11" s="62">
        <v>415</v>
      </c>
      <c r="I11" s="62">
        <v>418</v>
      </c>
      <c r="J11" s="62">
        <v>422</v>
      </c>
      <c r="K11" s="62">
        <v>432</v>
      </c>
      <c r="L11" s="62">
        <v>426</v>
      </c>
      <c r="M11" s="62">
        <v>405</v>
      </c>
      <c r="N11" s="62">
        <v>399</v>
      </c>
      <c r="O11" s="62">
        <v>422</v>
      </c>
    </row>
    <row r="12" spans="1:15" ht="11.25" customHeight="1" x14ac:dyDescent="0.2">
      <c r="A12" s="63" t="s">
        <v>35</v>
      </c>
      <c r="C12" s="63"/>
      <c r="D12" s="62">
        <v>3661</v>
      </c>
      <c r="E12" s="62">
        <v>3567</v>
      </c>
      <c r="F12" s="62">
        <v>3416</v>
      </c>
      <c r="G12" s="62">
        <v>3101</v>
      </c>
      <c r="H12" s="62">
        <v>2955</v>
      </c>
      <c r="I12" s="62">
        <v>2875</v>
      </c>
      <c r="J12" s="62">
        <v>2881</v>
      </c>
      <c r="K12" s="62">
        <v>2837</v>
      </c>
      <c r="L12" s="62">
        <v>2868</v>
      </c>
      <c r="M12" s="62">
        <v>2873</v>
      </c>
      <c r="N12" s="62">
        <v>2995</v>
      </c>
      <c r="O12" s="62">
        <v>3185</v>
      </c>
    </row>
    <row r="13" spans="1:15" ht="11.25" customHeight="1" x14ac:dyDescent="0.2">
      <c r="A13" s="60" t="s">
        <v>52</v>
      </c>
      <c r="B13" s="68"/>
      <c r="C13" s="60"/>
      <c r="D13" s="60">
        <v>3.4</v>
      </c>
      <c r="E13" s="60">
        <v>3.3</v>
      </c>
      <c r="F13" s="61">
        <v>3.1</v>
      </c>
      <c r="G13" s="60">
        <v>2.7</v>
      </c>
      <c r="H13" s="60">
        <v>2.5</v>
      </c>
      <c r="I13" s="60">
        <v>2.4</v>
      </c>
      <c r="J13" s="60">
        <v>2.5</v>
      </c>
      <c r="K13" s="60">
        <v>2.4</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60E49-D04A-4BF1-A408-97F780837999}">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56</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2944</v>
      </c>
      <c r="E7" s="62">
        <f t="shared" si="0"/>
        <v>2866</v>
      </c>
      <c r="F7" s="62">
        <f t="shared" si="0"/>
        <v>2676</v>
      </c>
      <c r="G7" s="62">
        <f t="shared" si="0"/>
        <v>2474</v>
      </c>
      <c r="H7" s="62">
        <f t="shared" si="0"/>
        <v>2391</v>
      </c>
      <c r="I7" s="62">
        <f t="shared" si="0"/>
        <v>2302</v>
      </c>
      <c r="J7" s="62">
        <f t="shared" si="0"/>
        <v>2289</v>
      </c>
      <c r="K7" s="62">
        <f t="shared" si="0"/>
        <v>2356</v>
      </c>
      <c r="L7" s="62">
        <f t="shared" si="0"/>
        <v>2349</v>
      </c>
      <c r="M7" s="62">
        <f t="shared" si="0"/>
        <v>2243</v>
      </c>
      <c r="N7" s="62">
        <f t="shared" si="0"/>
        <v>2270</v>
      </c>
      <c r="O7" s="62">
        <f t="shared" si="0"/>
        <v>2435</v>
      </c>
    </row>
    <row r="8" spans="1:15" ht="11.25" customHeight="1" x14ac:dyDescent="0.2">
      <c r="B8" s="63" t="s">
        <v>41</v>
      </c>
      <c r="C8" s="63" t="s">
        <v>5</v>
      </c>
      <c r="D8" s="62">
        <v>1158</v>
      </c>
      <c r="E8" s="62">
        <v>1136</v>
      </c>
      <c r="F8" s="62">
        <v>1083</v>
      </c>
      <c r="G8" s="62">
        <v>1023</v>
      </c>
      <c r="H8" s="62">
        <v>1024</v>
      </c>
      <c r="I8" s="62">
        <v>993</v>
      </c>
      <c r="J8" s="62">
        <v>1021</v>
      </c>
      <c r="K8" s="62">
        <v>1082</v>
      </c>
      <c r="L8" s="62">
        <v>1086</v>
      </c>
      <c r="M8" s="62">
        <v>1031</v>
      </c>
      <c r="N8" s="62">
        <v>1041</v>
      </c>
      <c r="O8" s="62">
        <v>1067</v>
      </c>
    </row>
    <row r="9" spans="1:15" ht="11.25" customHeight="1" x14ac:dyDescent="0.2">
      <c r="B9" s="63"/>
      <c r="C9" s="63" t="s">
        <v>4</v>
      </c>
      <c r="D9" s="62">
        <v>1786</v>
      </c>
      <c r="E9" s="62">
        <v>1730</v>
      </c>
      <c r="F9" s="62">
        <v>1593</v>
      </c>
      <c r="G9" s="62">
        <v>1451</v>
      </c>
      <c r="H9" s="62">
        <v>1367</v>
      </c>
      <c r="I9" s="62">
        <v>1309</v>
      </c>
      <c r="J9" s="62">
        <v>1268</v>
      </c>
      <c r="K9" s="62">
        <v>1274</v>
      </c>
      <c r="L9" s="62">
        <v>1263</v>
      </c>
      <c r="M9" s="62">
        <v>1212</v>
      </c>
      <c r="N9" s="62">
        <v>1229</v>
      </c>
      <c r="O9" s="62">
        <v>1368</v>
      </c>
    </row>
    <row r="10" spans="1:15" ht="11.25" customHeight="1" x14ac:dyDescent="0.2">
      <c r="A10" s="63" t="s">
        <v>31</v>
      </c>
      <c r="C10" s="63"/>
      <c r="D10" s="62">
        <v>2397</v>
      </c>
      <c r="E10" s="62">
        <v>2303</v>
      </c>
      <c r="F10" s="62">
        <v>2121</v>
      </c>
      <c r="G10" s="62">
        <v>1947</v>
      </c>
      <c r="H10" s="62">
        <v>1864</v>
      </c>
      <c r="I10" s="62">
        <v>1776</v>
      </c>
      <c r="J10" s="62">
        <v>1761</v>
      </c>
      <c r="K10" s="62">
        <v>1801</v>
      </c>
      <c r="L10" s="62">
        <v>1811</v>
      </c>
      <c r="M10" s="62">
        <v>1770</v>
      </c>
      <c r="N10" s="62">
        <v>1768</v>
      </c>
      <c r="O10" s="62">
        <v>1928</v>
      </c>
    </row>
    <row r="11" spans="1:15" ht="11.25" customHeight="1" x14ac:dyDescent="0.2">
      <c r="A11" s="63" t="s">
        <v>32</v>
      </c>
      <c r="C11" s="63"/>
      <c r="D11" s="62">
        <v>547</v>
      </c>
      <c r="E11" s="62">
        <v>563</v>
      </c>
      <c r="F11" s="62">
        <v>555</v>
      </c>
      <c r="G11" s="62">
        <v>527</v>
      </c>
      <c r="H11" s="62">
        <v>527</v>
      </c>
      <c r="I11" s="62">
        <v>526</v>
      </c>
      <c r="J11" s="62">
        <v>528</v>
      </c>
      <c r="K11" s="62">
        <v>555</v>
      </c>
      <c r="L11" s="62">
        <v>538</v>
      </c>
      <c r="M11" s="62">
        <v>473</v>
      </c>
      <c r="N11" s="62">
        <v>502</v>
      </c>
      <c r="O11" s="62">
        <v>507</v>
      </c>
    </row>
    <row r="12" spans="1:15" ht="11.25" customHeight="1" x14ac:dyDescent="0.2">
      <c r="A12" s="63" t="s">
        <v>35</v>
      </c>
      <c r="C12" s="63"/>
      <c r="D12" s="62">
        <v>4071</v>
      </c>
      <c r="E12" s="62">
        <v>4009</v>
      </c>
      <c r="F12" s="62">
        <v>3983</v>
      </c>
      <c r="G12" s="62">
        <v>3841</v>
      </c>
      <c r="H12" s="62">
        <v>3722</v>
      </c>
      <c r="I12" s="62">
        <v>3662</v>
      </c>
      <c r="J12" s="62">
        <v>3630</v>
      </c>
      <c r="K12" s="62">
        <v>3600</v>
      </c>
      <c r="L12" s="62">
        <v>3581</v>
      </c>
      <c r="M12" s="62">
        <v>3492</v>
      </c>
      <c r="N12" s="62">
        <v>3559</v>
      </c>
      <c r="O12" s="62">
        <v>3695</v>
      </c>
    </row>
    <row r="13" spans="1:15" ht="11.25" customHeight="1" x14ac:dyDescent="0.2">
      <c r="A13" s="60" t="s">
        <v>52</v>
      </c>
      <c r="B13" s="68"/>
      <c r="C13" s="60"/>
      <c r="D13" s="61">
        <v>4</v>
      </c>
      <c r="E13" s="60">
        <v>3.9</v>
      </c>
      <c r="F13" s="60">
        <v>3.7</v>
      </c>
      <c r="G13" s="60">
        <v>3.4</v>
      </c>
      <c r="H13" s="60">
        <v>3.3</v>
      </c>
      <c r="I13" s="60">
        <v>3.2</v>
      </c>
      <c r="J13" s="60">
        <v>3.1</v>
      </c>
      <c r="K13" s="60">
        <v>3.2</v>
      </c>
      <c r="L13" s="60">
        <v>3.2</v>
      </c>
      <c r="M13" s="61">
        <v>3.1</v>
      </c>
      <c r="N13" s="60">
        <v>3.1</v>
      </c>
      <c r="O13" s="60">
        <v>3.3</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089B-D70C-4B46-BC26-A9854E6C35D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58</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2423</v>
      </c>
      <c r="E7" s="62">
        <f t="shared" si="0"/>
        <v>2552</v>
      </c>
      <c r="F7" s="62">
        <f t="shared" si="0"/>
        <v>2549</v>
      </c>
      <c r="G7" s="62">
        <f t="shared" si="0"/>
        <v>2544</v>
      </c>
      <c r="H7" s="62">
        <f t="shared" si="0"/>
        <v>2482</v>
      </c>
      <c r="I7" s="62">
        <f t="shared" si="0"/>
        <v>2587</v>
      </c>
      <c r="J7" s="62">
        <f t="shared" si="0"/>
        <v>2607</v>
      </c>
      <c r="K7" s="62">
        <f t="shared" si="0"/>
        <v>2636</v>
      </c>
      <c r="L7" s="62">
        <f t="shared" si="0"/>
        <v>2651</v>
      </c>
      <c r="M7" s="62">
        <f t="shared" si="0"/>
        <v>2592</v>
      </c>
      <c r="N7" s="62">
        <f t="shared" si="0"/>
        <v>2698</v>
      </c>
      <c r="O7" s="62">
        <f t="shared" si="0"/>
        <v>2892</v>
      </c>
    </row>
    <row r="8" spans="1:15" ht="11.25" customHeight="1" x14ac:dyDescent="0.2">
      <c r="B8" s="63" t="s">
        <v>41</v>
      </c>
      <c r="C8" s="63" t="s">
        <v>5</v>
      </c>
      <c r="D8" s="62">
        <v>960</v>
      </c>
      <c r="E8" s="62">
        <v>991</v>
      </c>
      <c r="F8" s="62">
        <v>1000</v>
      </c>
      <c r="G8" s="62">
        <v>1024</v>
      </c>
      <c r="H8" s="62">
        <v>1030</v>
      </c>
      <c r="I8" s="62">
        <v>1085</v>
      </c>
      <c r="J8" s="62">
        <v>1110</v>
      </c>
      <c r="K8" s="62">
        <v>1118</v>
      </c>
      <c r="L8" s="62">
        <v>1153</v>
      </c>
      <c r="M8" s="62">
        <v>1102</v>
      </c>
      <c r="N8" s="62">
        <v>1123</v>
      </c>
      <c r="O8" s="62">
        <v>1143</v>
      </c>
    </row>
    <row r="9" spans="1:15" ht="11.25" customHeight="1" x14ac:dyDescent="0.2">
      <c r="B9" s="63"/>
      <c r="C9" s="63" t="s">
        <v>4</v>
      </c>
      <c r="D9" s="62">
        <v>1463</v>
      </c>
      <c r="E9" s="62">
        <v>1561</v>
      </c>
      <c r="F9" s="62">
        <v>1549</v>
      </c>
      <c r="G9" s="62">
        <v>1520</v>
      </c>
      <c r="H9" s="62">
        <v>1452</v>
      </c>
      <c r="I9" s="62">
        <v>1502</v>
      </c>
      <c r="J9" s="62">
        <v>1497</v>
      </c>
      <c r="K9" s="62">
        <v>1518</v>
      </c>
      <c r="L9" s="62">
        <v>1498</v>
      </c>
      <c r="M9" s="62">
        <v>1490</v>
      </c>
      <c r="N9" s="62">
        <v>1575</v>
      </c>
      <c r="O9" s="62">
        <v>1749</v>
      </c>
    </row>
    <row r="10" spans="1:15" ht="11.25" customHeight="1" x14ac:dyDescent="0.2">
      <c r="A10" s="63" t="s">
        <v>31</v>
      </c>
      <c r="C10" s="63"/>
      <c r="D10" s="62">
        <v>1854</v>
      </c>
      <c r="E10" s="62">
        <v>1985</v>
      </c>
      <c r="F10" s="62">
        <v>1996</v>
      </c>
      <c r="G10" s="62">
        <v>1973</v>
      </c>
      <c r="H10" s="62">
        <v>1918</v>
      </c>
      <c r="I10" s="62">
        <v>1993</v>
      </c>
      <c r="J10" s="62">
        <v>2025</v>
      </c>
      <c r="K10" s="62">
        <v>2078</v>
      </c>
      <c r="L10" s="62">
        <v>2097</v>
      </c>
      <c r="M10" s="62">
        <v>2071</v>
      </c>
      <c r="N10" s="62">
        <v>2180</v>
      </c>
      <c r="O10" s="62">
        <v>2344</v>
      </c>
    </row>
    <row r="11" spans="1:15" ht="11.25" customHeight="1" x14ac:dyDescent="0.2">
      <c r="A11" s="63" t="s">
        <v>32</v>
      </c>
      <c r="C11" s="63"/>
      <c r="D11" s="62">
        <v>569</v>
      </c>
      <c r="E11" s="62">
        <v>567</v>
      </c>
      <c r="F11" s="62">
        <v>553</v>
      </c>
      <c r="G11" s="62">
        <v>571</v>
      </c>
      <c r="H11" s="62">
        <v>564</v>
      </c>
      <c r="I11" s="62">
        <v>594</v>
      </c>
      <c r="J11" s="62">
        <v>582</v>
      </c>
      <c r="K11" s="62">
        <v>558</v>
      </c>
      <c r="L11" s="62">
        <v>554</v>
      </c>
      <c r="M11" s="62">
        <v>521</v>
      </c>
      <c r="N11" s="62">
        <v>518</v>
      </c>
      <c r="O11" s="62">
        <v>548</v>
      </c>
    </row>
    <row r="12" spans="1:15" ht="11.25" customHeight="1" x14ac:dyDescent="0.2">
      <c r="A12" s="63" t="s">
        <v>35</v>
      </c>
      <c r="C12" s="63"/>
      <c r="D12" s="62">
        <v>3421</v>
      </c>
      <c r="E12" s="62">
        <v>3553</v>
      </c>
      <c r="F12" s="62">
        <v>3596</v>
      </c>
      <c r="G12" s="62">
        <v>3582</v>
      </c>
      <c r="H12" s="62">
        <v>3538</v>
      </c>
      <c r="I12" s="62">
        <v>3644</v>
      </c>
      <c r="J12" s="62">
        <v>3684</v>
      </c>
      <c r="K12" s="62">
        <v>3695</v>
      </c>
      <c r="L12" s="62">
        <v>3742</v>
      </c>
      <c r="M12" s="62">
        <v>3729</v>
      </c>
      <c r="N12" s="62">
        <v>3852</v>
      </c>
      <c r="O12" s="62">
        <v>4036</v>
      </c>
    </row>
    <row r="13" spans="1:15" ht="11.25" customHeight="1" x14ac:dyDescent="0.2">
      <c r="A13" s="60" t="s">
        <v>52</v>
      </c>
      <c r="B13" s="68"/>
      <c r="C13" s="60"/>
      <c r="D13" s="60">
        <v>3.3</v>
      </c>
      <c r="E13" s="60">
        <v>3.4</v>
      </c>
      <c r="F13" s="60">
        <v>3.4</v>
      </c>
      <c r="G13" s="60">
        <v>3.4</v>
      </c>
      <c r="H13" s="60">
        <v>3.3</v>
      </c>
      <c r="I13" s="60">
        <v>3.5</v>
      </c>
      <c r="J13" s="60">
        <v>3.5</v>
      </c>
      <c r="K13" s="60">
        <v>3.5</v>
      </c>
      <c r="L13" s="60">
        <v>3.6</v>
      </c>
      <c r="M13" s="60">
        <v>3.5</v>
      </c>
      <c r="N13" s="60">
        <v>3.6</v>
      </c>
      <c r="O13" s="60">
        <v>3.9</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78E8-AFBF-494F-9ECE-DBA5B7A1AE8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59</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2277</v>
      </c>
      <c r="E7" s="62">
        <f t="shared" si="0"/>
        <v>2274</v>
      </c>
      <c r="F7" s="62">
        <f t="shared" si="0"/>
        <v>2173</v>
      </c>
      <c r="G7" s="62">
        <f t="shared" si="0"/>
        <v>2040</v>
      </c>
      <c r="H7" s="62">
        <f t="shared" si="0"/>
        <v>1865</v>
      </c>
      <c r="I7" s="62">
        <f t="shared" si="0"/>
        <v>1778</v>
      </c>
      <c r="J7" s="62">
        <f t="shared" si="0"/>
        <v>1768</v>
      </c>
      <c r="K7" s="62">
        <f t="shared" si="0"/>
        <v>1813</v>
      </c>
      <c r="L7" s="62">
        <f t="shared" si="0"/>
        <v>1862</v>
      </c>
      <c r="M7" s="62">
        <f t="shared" si="0"/>
        <v>1828</v>
      </c>
      <c r="N7" s="62">
        <f t="shared" si="0"/>
        <v>2054</v>
      </c>
      <c r="O7" s="62">
        <f t="shared" si="0"/>
        <v>2284</v>
      </c>
    </row>
    <row r="8" spans="1:15" ht="11.25" customHeight="1" x14ac:dyDescent="0.2">
      <c r="B8" s="63" t="s">
        <v>41</v>
      </c>
      <c r="C8" s="63" t="s">
        <v>5</v>
      </c>
      <c r="D8" s="62">
        <v>992</v>
      </c>
      <c r="E8" s="62">
        <v>1014</v>
      </c>
      <c r="F8" s="62">
        <v>987</v>
      </c>
      <c r="G8" s="62">
        <v>952</v>
      </c>
      <c r="H8" s="62">
        <v>892</v>
      </c>
      <c r="I8" s="62">
        <v>874</v>
      </c>
      <c r="J8" s="62">
        <v>878</v>
      </c>
      <c r="K8" s="62">
        <v>887</v>
      </c>
      <c r="L8" s="62">
        <v>883</v>
      </c>
      <c r="M8" s="62">
        <v>865</v>
      </c>
      <c r="N8" s="62">
        <v>914</v>
      </c>
      <c r="O8" s="62">
        <v>959</v>
      </c>
    </row>
    <row r="9" spans="1:15" ht="11.25" customHeight="1" x14ac:dyDescent="0.2">
      <c r="B9" s="63"/>
      <c r="C9" s="63" t="s">
        <v>4</v>
      </c>
      <c r="D9" s="62">
        <v>1285</v>
      </c>
      <c r="E9" s="62">
        <v>1260</v>
      </c>
      <c r="F9" s="62">
        <v>1186</v>
      </c>
      <c r="G9" s="62">
        <v>1088</v>
      </c>
      <c r="H9" s="62">
        <v>973</v>
      </c>
      <c r="I9" s="62">
        <v>904</v>
      </c>
      <c r="J9" s="62">
        <v>890</v>
      </c>
      <c r="K9" s="62">
        <v>926</v>
      </c>
      <c r="L9" s="62">
        <v>979</v>
      </c>
      <c r="M9" s="62">
        <v>963</v>
      </c>
      <c r="N9" s="62">
        <v>1140</v>
      </c>
      <c r="O9" s="62">
        <v>1325</v>
      </c>
    </row>
    <row r="10" spans="1:15" ht="11.25" customHeight="1" x14ac:dyDescent="0.2">
      <c r="A10" s="63" t="s">
        <v>31</v>
      </c>
      <c r="C10" s="63"/>
      <c r="D10" s="62">
        <v>1717</v>
      </c>
      <c r="E10" s="62">
        <v>1706</v>
      </c>
      <c r="F10" s="62">
        <v>1621</v>
      </c>
      <c r="G10" s="62">
        <v>1524</v>
      </c>
      <c r="H10" s="62">
        <v>1376</v>
      </c>
      <c r="I10" s="62">
        <v>1320</v>
      </c>
      <c r="J10" s="62">
        <v>1302</v>
      </c>
      <c r="K10" s="62">
        <v>1342</v>
      </c>
      <c r="L10" s="62">
        <v>1378</v>
      </c>
      <c r="M10" s="62">
        <v>1343</v>
      </c>
      <c r="N10" s="62">
        <v>1537</v>
      </c>
      <c r="O10" s="62">
        <v>1739</v>
      </c>
    </row>
    <row r="11" spans="1:15" ht="11.25" customHeight="1" x14ac:dyDescent="0.2">
      <c r="A11" s="63" t="s">
        <v>32</v>
      </c>
      <c r="C11" s="63"/>
      <c r="D11" s="62">
        <v>560</v>
      </c>
      <c r="E11" s="62">
        <v>568</v>
      </c>
      <c r="F11" s="62">
        <v>552</v>
      </c>
      <c r="G11" s="62">
        <v>516</v>
      </c>
      <c r="H11" s="62">
        <v>489</v>
      </c>
      <c r="I11" s="62">
        <v>458</v>
      </c>
      <c r="J11" s="62">
        <v>466</v>
      </c>
      <c r="K11" s="62">
        <v>471</v>
      </c>
      <c r="L11" s="62">
        <v>484</v>
      </c>
      <c r="M11" s="62">
        <v>485</v>
      </c>
      <c r="N11" s="62">
        <v>517</v>
      </c>
      <c r="O11" s="62">
        <v>545</v>
      </c>
    </row>
    <row r="12" spans="1:15" ht="11.25" customHeight="1" x14ac:dyDescent="0.2">
      <c r="A12" s="63" t="s">
        <v>35</v>
      </c>
      <c r="C12" s="63"/>
      <c r="D12" s="62">
        <v>3387</v>
      </c>
      <c r="E12" s="62">
        <v>3355</v>
      </c>
      <c r="F12" s="62">
        <v>3251</v>
      </c>
      <c r="G12" s="62">
        <v>3155</v>
      </c>
      <c r="H12" s="62">
        <v>2998</v>
      </c>
      <c r="I12" s="62">
        <v>2912</v>
      </c>
      <c r="J12" s="62">
        <v>2833</v>
      </c>
      <c r="K12" s="62">
        <v>2837</v>
      </c>
      <c r="L12" s="62">
        <v>2873</v>
      </c>
      <c r="M12" s="62">
        <v>2861</v>
      </c>
      <c r="N12" s="62">
        <v>3099</v>
      </c>
      <c r="O12" s="62">
        <v>3284</v>
      </c>
    </row>
    <row r="13" spans="1:15" ht="11.25" customHeight="1" x14ac:dyDescent="0.2">
      <c r="A13" s="60" t="s">
        <v>52</v>
      </c>
      <c r="B13" s="68"/>
      <c r="C13" s="60"/>
      <c r="D13" s="60">
        <v>3.1</v>
      </c>
      <c r="E13" s="60">
        <v>3.1</v>
      </c>
      <c r="F13" s="60">
        <v>2.9</v>
      </c>
      <c r="G13" s="60">
        <v>2.7</v>
      </c>
      <c r="H13" s="60">
        <v>2.5</v>
      </c>
      <c r="I13" s="60">
        <v>2.4</v>
      </c>
      <c r="J13" s="60">
        <v>2.4</v>
      </c>
      <c r="K13" s="60">
        <v>2.4</v>
      </c>
      <c r="L13" s="60">
        <v>2.5</v>
      </c>
      <c r="M13" s="60">
        <v>2.5</v>
      </c>
      <c r="N13" s="60">
        <v>2.8</v>
      </c>
      <c r="O13" s="60">
        <v>3.1</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E6A7-CDBC-4E12-9AD3-DE2B06D20685}">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60</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2905</v>
      </c>
      <c r="E7" s="62">
        <f t="shared" si="0"/>
        <v>2734</v>
      </c>
      <c r="F7" s="62">
        <f t="shared" si="0"/>
        <v>2616</v>
      </c>
      <c r="G7" s="62">
        <f t="shared" si="0"/>
        <v>2502</v>
      </c>
      <c r="H7" s="62">
        <f t="shared" si="0"/>
        <v>2351</v>
      </c>
      <c r="I7" s="62">
        <f t="shared" si="0"/>
        <v>2246</v>
      </c>
      <c r="J7" s="62">
        <f t="shared" si="0"/>
        <v>2265</v>
      </c>
      <c r="K7" s="62">
        <f t="shared" si="0"/>
        <v>2228</v>
      </c>
      <c r="L7" s="62">
        <f t="shared" si="0"/>
        <v>2176</v>
      </c>
      <c r="M7" s="62">
        <f t="shared" si="0"/>
        <v>2181</v>
      </c>
      <c r="N7" s="62">
        <f t="shared" si="0"/>
        <v>2220</v>
      </c>
      <c r="O7" s="62">
        <f t="shared" si="0"/>
        <v>2233</v>
      </c>
    </row>
    <row r="8" spans="1:15" ht="11.25" customHeight="1" x14ac:dyDescent="0.2">
      <c r="B8" s="63" t="s">
        <v>41</v>
      </c>
      <c r="C8" s="63" t="s">
        <v>5</v>
      </c>
      <c r="D8" s="62">
        <v>1292</v>
      </c>
      <c r="E8" s="62">
        <v>1223</v>
      </c>
      <c r="F8" s="62">
        <v>1160</v>
      </c>
      <c r="G8" s="62">
        <v>1129</v>
      </c>
      <c r="H8" s="62">
        <v>1086</v>
      </c>
      <c r="I8" s="62">
        <v>1051</v>
      </c>
      <c r="J8" s="62">
        <v>1081</v>
      </c>
      <c r="K8" s="62">
        <v>1069</v>
      </c>
      <c r="L8" s="62">
        <v>1058</v>
      </c>
      <c r="M8" s="62">
        <v>1067</v>
      </c>
      <c r="N8" s="62">
        <v>1057</v>
      </c>
      <c r="O8" s="62">
        <v>996</v>
      </c>
    </row>
    <row r="9" spans="1:15" ht="11.25" customHeight="1" x14ac:dyDescent="0.2">
      <c r="B9" s="63"/>
      <c r="C9" s="63" t="s">
        <v>4</v>
      </c>
      <c r="D9" s="62">
        <v>1613</v>
      </c>
      <c r="E9" s="62">
        <v>1511</v>
      </c>
      <c r="F9" s="62">
        <v>1456</v>
      </c>
      <c r="G9" s="62">
        <v>1373</v>
      </c>
      <c r="H9" s="62">
        <v>1265</v>
      </c>
      <c r="I9" s="62">
        <v>1195</v>
      </c>
      <c r="J9" s="62">
        <v>1184</v>
      </c>
      <c r="K9" s="62">
        <v>1159</v>
      </c>
      <c r="L9" s="62">
        <v>1118</v>
      </c>
      <c r="M9" s="62">
        <v>1114</v>
      </c>
      <c r="N9" s="62">
        <v>1163</v>
      </c>
      <c r="O9" s="62">
        <v>1237</v>
      </c>
    </row>
    <row r="10" spans="1:15" ht="11.25" customHeight="1" x14ac:dyDescent="0.2">
      <c r="A10" s="63" t="s">
        <v>31</v>
      </c>
      <c r="C10" s="63"/>
      <c r="D10" s="62">
        <v>2176</v>
      </c>
      <c r="E10" s="62">
        <v>2036</v>
      </c>
      <c r="F10" s="62">
        <v>1953</v>
      </c>
      <c r="G10" s="62">
        <v>1865</v>
      </c>
      <c r="H10" s="62">
        <v>1726</v>
      </c>
      <c r="I10" s="62">
        <v>1633</v>
      </c>
      <c r="J10" s="62">
        <v>1637</v>
      </c>
      <c r="K10" s="62">
        <v>1610</v>
      </c>
      <c r="L10" s="62">
        <v>1584</v>
      </c>
      <c r="M10" s="62">
        <v>1593</v>
      </c>
      <c r="N10" s="62">
        <v>1629</v>
      </c>
      <c r="O10" s="62">
        <v>1659</v>
      </c>
    </row>
    <row r="11" spans="1:15" ht="11.25" customHeight="1" x14ac:dyDescent="0.2">
      <c r="A11" s="63" t="s">
        <v>32</v>
      </c>
      <c r="C11" s="63"/>
      <c r="D11" s="62">
        <f t="shared" ref="D11:O11" si="1">D7-D10</f>
        <v>729</v>
      </c>
      <c r="E11" s="62">
        <f t="shared" si="1"/>
        <v>698</v>
      </c>
      <c r="F11" s="62">
        <f t="shared" si="1"/>
        <v>663</v>
      </c>
      <c r="G11" s="62">
        <f t="shared" si="1"/>
        <v>637</v>
      </c>
      <c r="H11" s="62">
        <f t="shared" si="1"/>
        <v>625</v>
      </c>
      <c r="I11" s="62">
        <f t="shared" si="1"/>
        <v>613</v>
      </c>
      <c r="J11" s="62">
        <f t="shared" si="1"/>
        <v>628</v>
      </c>
      <c r="K11" s="62">
        <f t="shared" si="1"/>
        <v>618</v>
      </c>
      <c r="L11" s="62">
        <f t="shared" si="1"/>
        <v>592</v>
      </c>
      <c r="M11" s="62">
        <f t="shared" si="1"/>
        <v>588</v>
      </c>
      <c r="N11" s="62">
        <f t="shared" si="1"/>
        <v>591</v>
      </c>
      <c r="O11" s="62">
        <f t="shared" si="1"/>
        <v>574</v>
      </c>
    </row>
    <row r="12" spans="1:15" ht="11.25" customHeight="1" x14ac:dyDescent="0.2">
      <c r="A12" s="63" t="s">
        <v>35</v>
      </c>
      <c r="C12" s="63"/>
      <c r="D12" s="62">
        <v>3977</v>
      </c>
      <c r="E12" s="62">
        <v>3806</v>
      </c>
      <c r="F12" s="62">
        <v>3686</v>
      </c>
      <c r="G12" s="62">
        <v>3571</v>
      </c>
      <c r="H12" s="62">
        <v>3413</v>
      </c>
      <c r="I12" s="62">
        <v>3309</v>
      </c>
      <c r="J12" s="62">
        <v>3305</v>
      </c>
      <c r="K12" s="62">
        <v>3309</v>
      </c>
      <c r="L12" s="62">
        <v>3235</v>
      </c>
      <c r="M12" s="62">
        <v>3241</v>
      </c>
      <c r="N12" s="62">
        <v>3248</v>
      </c>
      <c r="O12" s="62">
        <v>3307</v>
      </c>
    </row>
    <row r="13" spans="1:15" ht="11.25" customHeight="1" x14ac:dyDescent="0.2">
      <c r="A13" s="60" t="s">
        <v>52</v>
      </c>
      <c r="B13" s="68"/>
      <c r="C13" s="60"/>
      <c r="D13" s="61">
        <v>3.9</v>
      </c>
      <c r="E13" s="61">
        <v>3.7</v>
      </c>
      <c r="F13" s="61">
        <v>3.5</v>
      </c>
      <c r="G13" s="61">
        <v>3.4</v>
      </c>
      <c r="H13" s="61">
        <v>3.2</v>
      </c>
      <c r="I13" s="61">
        <v>3</v>
      </c>
      <c r="J13" s="61">
        <v>3</v>
      </c>
      <c r="K13" s="61">
        <v>3</v>
      </c>
      <c r="L13" s="61">
        <v>2.9</v>
      </c>
      <c r="M13" s="61">
        <v>2.9</v>
      </c>
      <c r="N13" s="61">
        <v>3</v>
      </c>
      <c r="O13" s="61">
        <v>3</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1488-EAEE-4F17-B8B1-FBCD059B14B4}">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2024</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1274.3333333333333</v>
      </c>
      <c r="I10" s="18"/>
      <c r="J10" s="15">
        <v>1265</v>
      </c>
      <c r="K10" s="15">
        <v>1273</v>
      </c>
      <c r="L10" s="15">
        <v>1245</v>
      </c>
      <c r="M10" s="15">
        <v>1216</v>
      </c>
      <c r="N10" s="15">
        <v>1233</v>
      </c>
      <c r="O10" s="15">
        <v>1193</v>
      </c>
      <c r="P10" s="15">
        <v>1218</v>
      </c>
      <c r="Q10" s="15">
        <v>1270</v>
      </c>
      <c r="R10" s="15">
        <v>1281</v>
      </c>
      <c r="S10" s="15">
        <v>1305</v>
      </c>
      <c r="T10" s="15">
        <v>1350</v>
      </c>
      <c r="U10" s="15">
        <v>1443</v>
      </c>
    </row>
    <row r="11" spans="1:21" s="16" customFormat="1" x14ac:dyDescent="0.2">
      <c r="A11" s="14"/>
      <c r="B11" s="14" t="s">
        <v>32</v>
      </c>
      <c r="C11" s="14"/>
      <c r="D11" s="20" t="s">
        <v>17</v>
      </c>
      <c r="F11" s="20" t="s">
        <v>17</v>
      </c>
      <c r="H11" s="33">
        <f>AVERAGE(J11:U11)</f>
        <v>422.83333333333331</v>
      </c>
      <c r="I11" s="18"/>
      <c r="J11" s="15">
        <v>380</v>
      </c>
      <c r="K11" s="15">
        <v>394</v>
      </c>
      <c r="L11" s="15">
        <v>384</v>
      </c>
      <c r="M11" s="15">
        <v>383</v>
      </c>
      <c r="N11" s="15">
        <v>400</v>
      </c>
      <c r="O11" s="15">
        <v>408</v>
      </c>
      <c r="P11" s="15">
        <v>432</v>
      </c>
      <c r="Q11" s="15">
        <v>464</v>
      </c>
      <c r="R11" s="15">
        <v>461</v>
      </c>
      <c r="S11" s="15">
        <v>451</v>
      </c>
      <c r="T11" s="15">
        <v>449</v>
      </c>
      <c r="U11" s="15">
        <v>468</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994.5</v>
      </c>
      <c r="I13" s="18"/>
      <c r="J13" s="15">
        <v>1036</v>
      </c>
      <c r="K13" s="15">
        <v>1051</v>
      </c>
      <c r="L13" s="15">
        <v>992</v>
      </c>
      <c r="M13" s="15">
        <v>949</v>
      </c>
      <c r="N13" s="15">
        <v>963</v>
      </c>
      <c r="O13" s="15">
        <v>918</v>
      </c>
      <c r="P13" s="15">
        <f>P17+P20</f>
        <v>932</v>
      </c>
      <c r="Q13" s="15">
        <v>962</v>
      </c>
      <c r="R13" s="15">
        <v>978</v>
      </c>
      <c r="S13" s="15">
        <v>995</v>
      </c>
      <c r="T13" s="15">
        <v>1031</v>
      </c>
      <c r="U13" s="15">
        <v>1127</v>
      </c>
    </row>
    <row r="14" spans="1:21" s="16" customFormat="1" x14ac:dyDescent="0.2">
      <c r="A14" s="14"/>
      <c r="B14" s="14" t="s">
        <v>5</v>
      </c>
      <c r="C14" s="14"/>
      <c r="D14" s="20" t="s">
        <v>17</v>
      </c>
      <c r="F14" s="20" t="s">
        <v>17</v>
      </c>
      <c r="H14" s="33">
        <f>AVERAGE(J14:U14)</f>
        <v>702.66666666666663</v>
      </c>
      <c r="I14" s="18"/>
      <c r="J14" s="15">
        <v>609</v>
      </c>
      <c r="K14" s="15">
        <v>616</v>
      </c>
      <c r="L14" s="15">
        <v>637</v>
      </c>
      <c r="M14" s="15">
        <v>650</v>
      </c>
      <c r="N14" s="15">
        <v>670</v>
      </c>
      <c r="O14" s="15">
        <v>683</v>
      </c>
      <c r="P14" s="15">
        <f>P18+P21</f>
        <v>718</v>
      </c>
      <c r="Q14" s="15">
        <v>772</v>
      </c>
      <c r="R14" s="15">
        <v>764</v>
      </c>
      <c r="S14" s="15">
        <v>761</v>
      </c>
      <c r="T14" s="15">
        <v>768</v>
      </c>
      <c r="U14" s="15">
        <v>784</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899.08333333333337</v>
      </c>
      <c r="I16" s="18"/>
      <c r="J16" s="15">
        <f t="shared" ref="J16:O16" si="0">SUM(J17:J18)</f>
        <v>855</v>
      </c>
      <c r="K16" s="15">
        <f t="shared" si="0"/>
        <v>878</v>
      </c>
      <c r="L16" s="15">
        <f t="shared" si="0"/>
        <v>868</v>
      </c>
      <c r="M16" s="15">
        <f t="shared" si="0"/>
        <v>852</v>
      </c>
      <c r="N16" s="15">
        <f t="shared" si="0"/>
        <v>849</v>
      </c>
      <c r="O16" s="15">
        <f t="shared" si="0"/>
        <v>851</v>
      </c>
      <c r="P16" s="15">
        <f t="shared" ref="P16:U16" si="1">P17+P18</f>
        <v>889</v>
      </c>
      <c r="Q16" s="15">
        <f t="shared" si="1"/>
        <v>916</v>
      </c>
      <c r="R16" s="15">
        <f t="shared" si="1"/>
        <v>935</v>
      </c>
      <c r="S16" s="15">
        <f t="shared" si="1"/>
        <v>942</v>
      </c>
      <c r="T16" s="15">
        <f t="shared" si="1"/>
        <v>947</v>
      </c>
      <c r="U16" s="15">
        <f t="shared" si="1"/>
        <v>1007</v>
      </c>
    </row>
    <row r="17" spans="1:21" s="16" customFormat="1" x14ac:dyDescent="0.2">
      <c r="A17" s="14"/>
      <c r="B17" s="14"/>
      <c r="C17" s="14" t="s">
        <v>4</v>
      </c>
      <c r="D17" s="20" t="s">
        <v>17</v>
      </c>
      <c r="F17" s="20" t="s">
        <v>17</v>
      </c>
      <c r="H17" s="33">
        <f t="shared" ref="H17:H22" si="2">AVERAGE(J17:U17)</f>
        <v>498.25</v>
      </c>
      <c r="I17" s="18"/>
      <c r="J17" s="15">
        <v>500</v>
      </c>
      <c r="K17" s="15">
        <v>511</v>
      </c>
      <c r="L17" s="15">
        <v>479</v>
      </c>
      <c r="M17" s="15">
        <v>463</v>
      </c>
      <c r="N17" s="15">
        <v>465</v>
      </c>
      <c r="O17" s="15">
        <v>463</v>
      </c>
      <c r="P17" s="15">
        <v>480</v>
      </c>
      <c r="Q17" s="15">
        <v>498</v>
      </c>
      <c r="R17" s="15">
        <v>518</v>
      </c>
      <c r="S17" s="15">
        <v>519</v>
      </c>
      <c r="T17" s="15">
        <v>518</v>
      </c>
      <c r="U17" s="15">
        <v>565</v>
      </c>
    </row>
    <row r="18" spans="1:21" s="16" customFormat="1" x14ac:dyDescent="0.2">
      <c r="A18" s="14"/>
      <c r="B18" s="14"/>
      <c r="C18" s="14" t="s">
        <v>5</v>
      </c>
      <c r="D18" s="20" t="s">
        <v>17</v>
      </c>
      <c r="F18" s="20" t="s">
        <v>17</v>
      </c>
      <c r="H18" s="33">
        <f t="shared" si="2"/>
        <v>400.83333333333331</v>
      </c>
      <c r="I18" s="18"/>
      <c r="J18" s="15">
        <v>355</v>
      </c>
      <c r="K18" s="15">
        <v>367</v>
      </c>
      <c r="L18" s="15">
        <v>389</v>
      </c>
      <c r="M18" s="15">
        <v>389</v>
      </c>
      <c r="N18" s="15">
        <v>384</v>
      </c>
      <c r="O18" s="15">
        <v>388</v>
      </c>
      <c r="P18" s="15">
        <v>409</v>
      </c>
      <c r="Q18" s="15">
        <v>418</v>
      </c>
      <c r="R18" s="15">
        <v>417</v>
      </c>
      <c r="S18" s="15">
        <v>423</v>
      </c>
      <c r="T18" s="15">
        <v>429</v>
      </c>
      <c r="U18" s="15">
        <v>442</v>
      </c>
    </row>
    <row r="19" spans="1:21" s="16" customFormat="1" x14ac:dyDescent="0.2">
      <c r="A19" s="14"/>
      <c r="B19" s="14" t="s">
        <v>7</v>
      </c>
      <c r="C19" s="14"/>
      <c r="D19" s="20" t="s">
        <v>17</v>
      </c>
      <c r="F19" s="20" t="s">
        <v>17</v>
      </c>
      <c r="H19" s="33">
        <f t="shared" si="2"/>
        <v>798.08333333333337</v>
      </c>
      <c r="I19" s="18"/>
      <c r="J19" s="15">
        <f t="shared" ref="J19:O19" si="3">SUM(J20:J21)</f>
        <v>790</v>
      </c>
      <c r="K19" s="15">
        <f t="shared" si="3"/>
        <v>789</v>
      </c>
      <c r="L19" s="15">
        <f t="shared" si="3"/>
        <v>761</v>
      </c>
      <c r="M19" s="15">
        <f t="shared" si="3"/>
        <v>747</v>
      </c>
      <c r="N19" s="15">
        <f t="shared" si="3"/>
        <v>784</v>
      </c>
      <c r="O19" s="15">
        <f t="shared" si="3"/>
        <v>750</v>
      </c>
      <c r="P19" s="15">
        <f t="shared" ref="P19:U19" si="4">P20+P21</f>
        <v>761</v>
      </c>
      <c r="Q19" s="15">
        <f t="shared" si="4"/>
        <v>818</v>
      </c>
      <c r="R19" s="15">
        <f t="shared" si="4"/>
        <v>807</v>
      </c>
      <c r="S19" s="15">
        <f t="shared" si="4"/>
        <v>814</v>
      </c>
      <c r="T19" s="15">
        <f t="shared" si="4"/>
        <v>852</v>
      </c>
      <c r="U19" s="15">
        <f t="shared" si="4"/>
        <v>904</v>
      </c>
    </row>
    <row r="20" spans="1:21" s="16" customFormat="1" x14ac:dyDescent="0.2">
      <c r="A20" s="14"/>
      <c r="B20" s="14"/>
      <c r="C20" s="14" t="s">
        <v>4</v>
      </c>
      <c r="D20" s="20" t="s">
        <v>17</v>
      </c>
      <c r="F20" s="20" t="s">
        <v>17</v>
      </c>
      <c r="H20" s="33">
        <f t="shared" si="2"/>
        <v>496.25</v>
      </c>
      <c r="I20" s="18"/>
      <c r="J20" s="15">
        <v>536</v>
      </c>
      <c r="K20" s="15">
        <v>540</v>
      </c>
      <c r="L20" s="15">
        <v>513</v>
      </c>
      <c r="M20" s="15">
        <v>486</v>
      </c>
      <c r="N20" s="15">
        <v>498</v>
      </c>
      <c r="O20" s="15">
        <v>455</v>
      </c>
      <c r="P20" s="15">
        <v>452</v>
      </c>
      <c r="Q20" s="15">
        <v>464</v>
      </c>
      <c r="R20" s="15">
        <v>460</v>
      </c>
      <c r="S20" s="15">
        <v>476</v>
      </c>
      <c r="T20" s="15">
        <v>513</v>
      </c>
      <c r="U20" s="15">
        <v>562</v>
      </c>
    </row>
    <row r="21" spans="1:21" s="16" customFormat="1" x14ac:dyDescent="0.2">
      <c r="A21" s="14"/>
      <c r="B21" s="14"/>
      <c r="C21" s="14" t="s">
        <v>5</v>
      </c>
      <c r="D21" s="20" t="s">
        <v>17</v>
      </c>
      <c r="F21" s="20" t="s">
        <v>17</v>
      </c>
      <c r="H21" s="33">
        <f t="shared" si="2"/>
        <v>301.83333333333331</v>
      </c>
      <c r="I21" s="18"/>
      <c r="J21" s="15">
        <v>254</v>
      </c>
      <c r="K21" s="15">
        <v>249</v>
      </c>
      <c r="L21" s="15">
        <v>248</v>
      </c>
      <c r="M21" s="15">
        <v>261</v>
      </c>
      <c r="N21" s="15">
        <v>286</v>
      </c>
      <c r="O21" s="15">
        <v>295</v>
      </c>
      <c r="P21" s="15">
        <v>309</v>
      </c>
      <c r="Q21" s="15">
        <v>354</v>
      </c>
      <c r="R21" s="15">
        <v>347</v>
      </c>
      <c r="S21" s="15">
        <v>338</v>
      </c>
      <c r="T21" s="15">
        <v>339</v>
      </c>
      <c r="U21" s="15">
        <v>342</v>
      </c>
    </row>
    <row r="22" spans="1:21" s="16" customFormat="1" x14ac:dyDescent="0.2">
      <c r="A22" s="26" t="s">
        <v>8</v>
      </c>
      <c r="B22" s="27"/>
      <c r="C22" s="27"/>
      <c r="D22" s="28" t="s">
        <v>17</v>
      </c>
      <c r="E22" s="27"/>
      <c r="F22" s="28" t="s">
        <v>17</v>
      </c>
      <c r="G22" s="27"/>
      <c r="H22" s="34">
        <f t="shared" si="2"/>
        <v>1697.1666666666667</v>
      </c>
      <c r="I22" s="19"/>
      <c r="J22" s="17">
        <f t="shared" ref="J22:U22" si="5">J13+J14</f>
        <v>1645</v>
      </c>
      <c r="K22" s="17">
        <f t="shared" si="5"/>
        <v>1667</v>
      </c>
      <c r="L22" s="17">
        <f t="shared" si="5"/>
        <v>1629</v>
      </c>
      <c r="M22" s="17">
        <f t="shared" si="5"/>
        <v>1599</v>
      </c>
      <c r="N22" s="17">
        <f t="shared" si="5"/>
        <v>1633</v>
      </c>
      <c r="O22" s="17">
        <f t="shared" si="5"/>
        <v>1601</v>
      </c>
      <c r="P22" s="17">
        <f t="shared" si="5"/>
        <v>1650</v>
      </c>
      <c r="Q22" s="17">
        <f t="shared" si="5"/>
        <v>1734</v>
      </c>
      <c r="R22" s="17">
        <f t="shared" si="5"/>
        <v>1742</v>
      </c>
      <c r="S22" s="17">
        <f t="shared" si="5"/>
        <v>1756</v>
      </c>
      <c r="T22" s="17">
        <f t="shared" si="5"/>
        <v>1799</v>
      </c>
      <c r="U22" s="17">
        <f t="shared" si="5"/>
        <v>1911</v>
      </c>
    </row>
    <row r="23" spans="1:21" s="16" customFormat="1" x14ac:dyDescent="0.2">
      <c r="A23" s="30" t="s">
        <v>35</v>
      </c>
      <c r="B23" s="21"/>
      <c r="C23" s="21"/>
      <c r="D23" s="31" t="s">
        <v>17</v>
      </c>
      <c r="E23" s="21"/>
      <c r="F23" s="31" t="s">
        <v>17</v>
      </c>
      <c r="G23" s="21"/>
      <c r="H23" s="34">
        <f>AVERAGE(J23:U23)</f>
        <v>2979.75</v>
      </c>
      <c r="I23" s="19"/>
      <c r="J23" s="17">
        <v>2911</v>
      </c>
      <c r="K23" s="17">
        <v>2936</v>
      </c>
      <c r="L23" s="17">
        <v>2860</v>
      </c>
      <c r="M23" s="17">
        <v>2852</v>
      </c>
      <c r="N23" s="17">
        <v>2865</v>
      </c>
      <c r="O23" s="17">
        <v>2857</v>
      </c>
      <c r="P23" s="17">
        <v>2986</v>
      </c>
      <c r="Q23" s="17">
        <v>2997</v>
      </c>
      <c r="R23" s="17">
        <v>3001</v>
      </c>
      <c r="S23" s="17">
        <v>3024</v>
      </c>
      <c r="T23" s="17">
        <v>3152</v>
      </c>
      <c r="U23" s="17">
        <v>3316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6">IF(H16="","",100*H16/$F25)</f>
        <v>1.54736908531828</v>
      </c>
      <c r="I25" s="15"/>
      <c r="J25" s="18">
        <f t="shared" ref="J25:U31" si="7">IF(J16="","",100*J16/$F25)</f>
        <v>1.4714993804213135</v>
      </c>
      <c r="K25" s="18">
        <f t="shared" si="7"/>
        <v>1.5110835742806004</v>
      </c>
      <c r="L25" s="18">
        <f t="shared" si="7"/>
        <v>1.4938730552113453</v>
      </c>
      <c r="M25" s="18">
        <f t="shared" si="7"/>
        <v>1.4663362247005369</v>
      </c>
      <c r="N25" s="18">
        <f t="shared" si="7"/>
        <v>1.4611730689797604</v>
      </c>
      <c r="O25" s="18">
        <f t="shared" si="7"/>
        <v>1.4646151727936114</v>
      </c>
      <c r="P25" s="18">
        <f t="shared" si="7"/>
        <v>1.530015145256781</v>
      </c>
      <c r="Q25" s="18">
        <f t="shared" si="7"/>
        <v>1.5764835467437699</v>
      </c>
      <c r="R25" s="18">
        <f t="shared" si="7"/>
        <v>1.6091835329753545</v>
      </c>
      <c r="S25" s="18">
        <f t="shared" si="7"/>
        <v>1.6212308963238331</v>
      </c>
      <c r="T25" s="18">
        <f t="shared" si="7"/>
        <v>1.6298361558584606</v>
      </c>
      <c r="U25" s="18">
        <f t="shared" si="7"/>
        <v>1.7330992702739914</v>
      </c>
    </row>
    <row r="26" spans="1:21" s="16" customFormat="1" x14ac:dyDescent="0.2">
      <c r="A26" s="14"/>
      <c r="B26" s="14" t="s">
        <v>4</v>
      </c>
      <c r="C26" s="14"/>
      <c r="D26" s="20" t="s">
        <v>11</v>
      </c>
      <c r="F26" s="15">
        <v>28786</v>
      </c>
      <c r="H26" s="35">
        <f t="shared" si="6"/>
        <v>1.7308761203362746</v>
      </c>
      <c r="I26" s="15"/>
      <c r="J26" s="18">
        <f t="shared" si="7"/>
        <v>1.7369554644618912</v>
      </c>
      <c r="K26" s="18">
        <f t="shared" si="7"/>
        <v>1.7751684846800528</v>
      </c>
      <c r="L26" s="18">
        <f t="shared" si="7"/>
        <v>1.6640033349544918</v>
      </c>
      <c r="M26" s="18">
        <f t="shared" si="7"/>
        <v>1.6084207600917113</v>
      </c>
      <c r="N26" s="18">
        <f t="shared" si="7"/>
        <v>1.6153685819495589</v>
      </c>
      <c r="O26" s="18">
        <f t="shared" si="7"/>
        <v>1.6084207600917113</v>
      </c>
      <c r="P26" s="18">
        <f t="shared" si="7"/>
        <v>1.6674772458834155</v>
      </c>
      <c r="Q26" s="18">
        <f t="shared" si="7"/>
        <v>1.7300076426040436</v>
      </c>
      <c r="R26" s="18">
        <f t="shared" si="7"/>
        <v>1.7994858611825193</v>
      </c>
      <c r="S26" s="18">
        <f t="shared" si="7"/>
        <v>1.802959772111443</v>
      </c>
      <c r="T26" s="18">
        <f t="shared" si="7"/>
        <v>1.7994858611825193</v>
      </c>
      <c r="U26" s="18">
        <f t="shared" si="7"/>
        <v>1.9627596748419371</v>
      </c>
    </row>
    <row r="27" spans="1:21" s="16" customFormat="1" x14ac:dyDescent="0.2">
      <c r="A27" s="14"/>
      <c r="B27" s="14" t="s">
        <v>5</v>
      </c>
      <c r="C27" s="14"/>
      <c r="D27" s="20" t="s">
        <v>11</v>
      </c>
      <c r="F27" s="15">
        <v>29318</v>
      </c>
      <c r="H27" s="35">
        <f t="shared" si="6"/>
        <v>1.3671919412420126</v>
      </c>
      <c r="I27" s="15"/>
      <c r="J27" s="18">
        <f t="shared" si="7"/>
        <v>1.2108602223889759</v>
      </c>
      <c r="K27" s="18">
        <f t="shared" si="7"/>
        <v>1.2517907087795894</v>
      </c>
      <c r="L27" s="18">
        <f t="shared" si="7"/>
        <v>1.326829933829047</v>
      </c>
      <c r="M27" s="18">
        <f t="shared" si="7"/>
        <v>1.326829933829047</v>
      </c>
      <c r="N27" s="18">
        <f t="shared" si="7"/>
        <v>1.3097755644996247</v>
      </c>
      <c r="O27" s="18">
        <f t="shared" si="7"/>
        <v>1.3234190599631626</v>
      </c>
      <c r="P27" s="18">
        <f t="shared" si="7"/>
        <v>1.3950474111467357</v>
      </c>
      <c r="Q27" s="18">
        <f t="shared" si="7"/>
        <v>1.4257452759396958</v>
      </c>
      <c r="R27" s="18">
        <f t="shared" si="7"/>
        <v>1.4223344020738113</v>
      </c>
      <c r="S27" s="18">
        <f t="shared" si="7"/>
        <v>1.4427996452691179</v>
      </c>
      <c r="T27" s="18">
        <f t="shared" si="7"/>
        <v>1.4632648884644246</v>
      </c>
      <c r="U27" s="18">
        <f t="shared" si="7"/>
        <v>1.5076062487209223</v>
      </c>
    </row>
    <row r="28" spans="1:21" s="16" customFormat="1" x14ac:dyDescent="0.2">
      <c r="A28" s="14" t="s">
        <v>7</v>
      </c>
      <c r="B28" s="14"/>
      <c r="C28" s="14"/>
      <c r="D28" s="20" t="s">
        <v>12</v>
      </c>
      <c r="F28" s="15">
        <v>20576</v>
      </c>
      <c r="H28" s="35">
        <f t="shared" si="6"/>
        <v>3.8787098237428723</v>
      </c>
      <c r="I28" s="15"/>
      <c r="J28" s="18">
        <f t="shared" si="7"/>
        <v>3.8394245723172626</v>
      </c>
      <c r="K28" s="18">
        <f t="shared" si="7"/>
        <v>3.8345645412130636</v>
      </c>
      <c r="L28" s="18">
        <f t="shared" si="7"/>
        <v>3.6984836702954897</v>
      </c>
      <c r="M28" s="18">
        <f>IF(M19="","",100*M19/$F28)</f>
        <v>3.6304432348367031</v>
      </c>
      <c r="N28" s="18">
        <f>IF(N19="","",100*N19/$F28)</f>
        <v>3.8102643856920686</v>
      </c>
      <c r="O28" s="18">
        <f t="shared" si="7"/>
        <v>3.6450233281493003</v>
      </c>
      <c r="P28" s="18">
        <f t="shared" si="7"/>
        <v>3.6984836702954897</v>
      </c>
      <c r="Q28" s="18">
        <f t="shared" si="7"/>
        <v>3.9755054432348369</v>
      </c>
      <c r="R28" s="18">
        <f t="shared" si="7"/>
        <v>3.922045101088647</v>
      </c>
      <c r="S28" s="18">
        <f t="shared" si="7"/>
        <v>3.9560653188180406</v>
      </c>
      <c r="T28" s="18">
        <f t="shared" si="7"/>
        <v>4.1407465007776052</v>
      </c>
      <c r="U28" s="18">
        <f t="shared" si="7"/>
        <v>4.3934681181959565</v>
      </c>
    </row>
    <row r="29" spans="1:21" s="16" customFormat="1" x14ac:dyDescent="0.2">
      <c r="A29" s="14"/>
      <c r="B29" s="14" t="s">
        <v>4</v>
      </c>
      <c r="C29" s="14"/>
      <c r="D29" s="20" t="s">
        <v>12</v>
      </c>
      <c r="F29" s="15">
        <v>11501</v>
      </c>
      <c r="H29" s="35">
        <f t="shared" si="6"/>
        <v>4.3148421876358576</v>
      </c>
      <c r="I29" s="15"/>
      <c r="J29" s="18">
        <f t="shared" si="7"/>
        <v>4.6604643074515257</v>
      </c>
      <c r="K29" s="18">
        <f t="shared" si="7"/>
        <v>4.6952438918354922</v>
      </c>
      <c r="L29" s="18">
        <f t="shared" si="7"/>
        <v>4.4604816972437176</v>
      </c>
      <c r="M29" s="18">
        <f t="shared" si="7"/>
        <v>4.225719502651943</v>
      </c>
      <c r="N29" s="18">
        <f t="shared" si="7"/>
        <v>4.3300582558038432</v>
      </c>
      <c r="O29" s="18">
        <f t="shared" si="7"/>
        <v>3.9561777236762019</v>
      </c>
      <c r="P29" s="18">
        <f t="shared" si="7"/>
        <v>3.9300930353882273</v>
      </c>
      <c r="Q29" s="18">
        <f t="shared" si="7"/>
        <v>4.0344317885401271</v>
      </c>
      <c r="R29" s="18">
        <f t="shared" si="7"/>
        <v>3.9996522041561602</v>
      </c>
      <c r="S29" s="18">
        <f t="shared" si="7"/>
        <v>4.1387705416920264</v>
      </c>
      <c r="T29" s="18">
        <f t="shared" si="7"/>
        <v>4.4604816972437176</v>
      </c>
      <c r="U29" s="18">
        <f t="shared" si="7"/>
        <v>4.886531605947309</v>
      </c>
    </row>
    <row r="30" spans="1:21" s="16" customFormat="1" x14ac:dyDescent="0.2">
      <c r="A30" s="14"/>
      <c r="B30" s="14" t="s">
        <v>5</v>
      </c>
      <c r="C30" s="14"/>
      <c r="D30" s="20" t="s">
        <v>12</v>
      </c>
      <c r="F30" s="15">
        <v>9075</v>
      </c>
      <c r="H30" s="35">
        <f t="shared" si="6"/>
        <v>3.3259871441689621</v>
      </c>
      <c r="I30" s="15"/>
      <c r="J30" s="18">
        <f t="shared" si="7"/>
        <v>2.7988980716253442</v>
      </c>
      <c r="K30" s="18">
        <f t="shared" si="7"/>
        <v>2.7438016528925622</v>
      </c>
      <c r="L30" s="18">
        <f t="shared" si="7"/>
        <v>2.7327823691460056</v>
      </c>
      <c r="M30" s="18">
        <f t="shared" si="7"/>
        <v>2.8760330578512399</v>
      </c>
      <c r="N30" s="18">
        <f t="shared" si="7"/>
        <v>3.1515151515151514</v>
      </c>
      <c r="O30" s="18">
        <f t="shared" si="7"/>
        <v>3.2506887052341598</v>
      </c>
      <c r="P30" s="18">
        <f t="shared" si="7"/>
        <v>3.4049586776859506</v>
      </c>
      <c r="Q30" s="18">
        <f t="shared" si="7"/>
        <v>3.9008264462809916</v>
      </c>
      <c r="R30" s="18">
        <f t="shared" si="7"/>
        <v>3.8236914600550964</v>
      </c>
      <c r="S30" s="18">
        <f t="shared" si="7"/>
        <v>3.724517906336088</v>
      </c>
      <c r="T30" s="18">
        <f t="shared" si="7"/>
        <v>3.7355371900826446</v>
      </c>
      <c r="U30" s="18">
        <f t="shared" si="7"/>
        <v>3.7685950413223139</v>
      </c>
    </row>
    <row r="31" spans="1:21" s="16" customFormat="1" x14ac:dyDescent="0.2">
      <c r="A31" s="26" t="s">
        <v>8</v>
      </c>
      <c r="B31" s="27"/>
      <c r="C31" s="27"/>
      <c r="D31" s="28" t="s">
        <v>13</v>
      </c>
      <c r="E31" s="27"/>
      <c r="F31" s="17">
        <v>78681</v>
      </c>
      <c r="G31" s="21"/>
      <c r="H31" s="36">
        <f>IF(H22="","",100*H22/$F31)</f>
        <v>2.1570222374736807</v>
      </c>
      <c r="I31" s="17"/>
      <c r="J31" s="19">
        <f t="shared" si="7"/>
        <v>2.0907207585058654</v>
      </c>
      <c r="K31" s="19">
        <f t="shared" si="7"/>
        <v>2.118681765610503</v>
      </c>
      <c r="L31" s="19">
        <f t="shared" si="7"/>
        <v>2.0703854806115833</v>
      </c>
      <c r="M31" s="19">
        <f t="shared" si="7"/>
        <v>2.0322568345598047</v>
      </c>
      <c r="N31" s="19">
        <f t="shared" si="7"/>
        <v>2.0754693000851541</v>
      </c>
      <c r="O31" s="19">
        <f t="shared" si="7"/>
        <v>2.03479874429659</v>
      </c>
      <c r="P31" s="19">
        <f t="shared" si="7"/>
        <v>2.0970755328478288</v>
      </c>
      <c r="Q31" s="19">
        <f t="shared" si="7"/>
        <v>2.2038357417928087</v>
      </c>
      <c r="R31" s="19">
        <f t="shared" si="7"/>
        <v>2.2140033807399497</v>
      </c>
      <c r="S31" s="19">
        <f t="shared" si="7"/>
        <v>2.2317967488974468</v>
      </c>
      <c r="T31" s="19">
        <f t="shared" si="7"/>
        <v>2.2864478082383295</v>
      </c>
      <c r="U31" s="19">
        <f t="shared" si="7"/>
        <v>2.4287947534983032</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7C42-A0FE-4FB3-9A26-CE1796BC0808}">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61</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3389</v>
      </c>
      <c r="E7" s="62">
        <f t="shared" si="0"/>
        <v>3397</v>
      </c>
      <c r="F7" s="62">
        <f t="shared" si="0"/>
        <v>3289</v>
      </c>
      <c r="G7" s="62">
        <f t="shared" si="0"/>
        <v>3186</v>
      </c>
      <c r="H7" s="62">
        <f t="shared" si="0"/>
        <v>3028</v>
      </c>
      <c r="I7" s="62">
        <f t="shared" si="0"/>
        <v>2911</v>
      </c>
      <c r="J7" s="62">
        <f t="shared" si="0"/>
        <v>2816</v>
      </c>
      <c r="K7" s="62">
        <f t="shared" si="0"/>
        <v>2761</v>
      </c>
      <c r="L7" s="62">
        <f t="shared" si="0"/>
        <v>2779</v>
      </c>
      <c r="M7" s="62">
        <f t="shared" si="0"/>
        <v>2700</v>
      </c>
      <c r="N7" s="62">
        <f t="shared" si="0"/>
        <v>2708</v>
      </c>
      <c r="O7" s="62">
        <f t="shared" si="0"/>
        <v>2813</v>
      </c>
    </row>
    <row r="8" spans="1:15" ht="11.25" customHeight="1" x14ac:dyDescent="0.2">
      <c r="B8" s="63" t="s">
        <v>41</v>
      </c>
      <c r="C8" s="63" t="s">
        <v>5</v>
      </c>
      <c r="D8" s="62">
        <v>1496</v>
      </c>
      <c r="E8" s="62">
        <v>1497</v>
      </c>
      <c r="F8" s="62">
        <v>1477</v>
      </c>
      <c r="G8" s="62">
        <v>1455</v>
      </c>
      <c r="H8" s="62">
        <v>1398</v>
      </c>
      <c r="I8" s="62">
        <v>1363</v>
      </c>
      <c r="J8" s="62">
        <v>1315</v>
      </c>
      <c r="K8" s="62">
        <v>1288</v>
      </c>
      <c r="L8" s="62">
        <v>1309</v>
      </c>
      <c r="M8" s="62">
        <v>1305</v>
      </c>
      <c r="N8" s="62">
        <v>1298</v>
      </c>
      <c r="O8" s="62">
        <v>1285</v>
      </c>
    </row>
    <row r="9" spans="1:15" ht="11.25" customHeight="1" x14ac:dyDescent="0.2">
      <c r="B9" s="63"/>
      <c r="C9" s="63" t="s">
        <v>4</v>
      </c>
      <c r="D9" s="62">
        <v>1893</v>
      </c>
      <c r="E9" s="62">
        <v>1900</v>
      </c>
      <c r="F9" s="62">
        <v>1812</v>
      </c>
      <c r="G9" s="62">
        <v>1731</v>
      </c>
      <c r="H9" s="62">
        <v>1630</v>
      </c>
      <c r="I9" s="62">
        <v>1548</v>
      </c>
      <c r="J9" s="62">
        <v>1501</v>
      </c>
      <c r="K9" s="62">
        <v>1473</v>
      </c>
      <c r="L9" s="62">
        <v>1470</v>
      </c>
      <c r="M9" s="62">
        <v>1395</v>
      </c>
      <c r="N9" s="62">
        <v>1410</v>
      </c>
      <c r="O9" s="62">
        <v>1528</v>
      </c>
    </row>
    <row r="10" spans="1:15" ht="11.25" customHeight="1" x14ac:dyDescent="0.2">
      <c r="A10" s="63" t="s">
        <v>31</v>
      </c>
      <c r="C10" s="63"/>
      <c r="D10" s="62">
        <v>2652</v>
      </c>
      <c r="E10" s="62">
        <v>2637</v>
      </c>
      <c r="F10" s="62">
        <v>2533</v>
      </c>
      <c r="G10" s="62">
        <v>2425</v>
      </c>
      <c r="H10" s="62">
        <v>2266</v>
      </c>
      <c r="I10" s="62">
        <v>2164</v>
      </c>
      <c r="J10" s="62">
        <v>2069</v>
      </c>
      <c r="K10" s="62">
        <v>2056</v>
      </c>
      <c r="L10" s="62">
        <v>2049</v>
      </c>
      <c r="M10" s="62">
        <v>1986</v>
      </c>
      <c r="N10" s="62">
        <v>2010</v>
      </c>
      <c r="O10" s="62">
        <v>2124</v>
      </c>
    </row>
    <row r="11" spans="1:15" ht="11.25" customHeight="1" x14ac:dyDescent="0.2">
      <c r="A11" s="63" t="s">
        <v>32</v>
      </c>
      <c r="C11" s="63"/>
      <c r="D11" s="62">
        <f t="shared" ref="D11:O11" si="1">D7-D10</f>
        <v>737</v>
      </c>
      <c r="E11" s="62">
        <f t="shared" si="1"/>
        <v>760</v>
      </c>
      <c r="F11" s="62">
        <f t="shared" si="1"/>
        <v>756</v>
      </c>
      <c r="G11" s="62">
        <f t="shared" si="1"/>
        <v>761</v>
      </c>
      <c r="H11" s="62">
        <f t="shared" si="1"/>
        <v>762</v>
      </c>
      <c r="I11" s="62">
        <f t="shared" si="1"/>
        <v>747</v>
      </c>
      <c r="J11" s="62">
        <f t="shared" si="1"/>
        <v>747</v>
      </c>
      <c r="K11" s="62">
        <f t="shared" si="1"/>
        <v>705</v>
      </c>
      <c r="L11" s="62">
        <f t="shared" si="1"/>
        <v>730</v>
      </c>
      <c r="M11" s="62">
        <f t="shared" si="1"/>
        <v>714</v>
      </c>
      <c r="N11" s="62">
        <f t="shared" si="1"/>
        <v>698</v>
      </c>
      <c r="O11" s="62">
        <f t="shared" si="1"/>
        <v>689</v>
      </c>
    </row>
    <row r="12" spans="1:15" ht="11.25" customHeight="1" x14ac:dyDescent="0.2">
      <c r="A12" s="63" t="s">
        <v>35</v>
      </c>
      <c r="C12" s="63"/>
      <c r="D12" s="62">
        <v>4546</v>
      </c>
      <c r="E12" s="62">
        <v>4556</v>
      </c>
      <c r="F12" s="62">
        <v>4489</v>
      </c>
      <c r="G12" s="62">
        <v>4384</v>
      </c>
      <c r="H12" s="62">
        <v>4231</v>
      </c>
      <c r="I12" s="62">
        <v>4103</v>
      </c>
      <c r="J12" s="62">
        <v>3992</v>
      </c>
      <c r="K12" s="62">
        <v>3920</v>
      </c>
      <c r="L12" s="62">
        <v>3918</v>
      </c>
      <c r="M12" s="62">
        <v>3842</v>
      </c>
      <c r="N12" s="62">
        <v>3857</v>
      </c>
      <c r="O12" s="62">
        <v>3950</v>
      </c>
    </row>
    <row r="13" spans="1:15" ht="11.25" customHeight="1" x14ac:dyDescent="0.2">
      <c r="A13" s="60" t="s">
        <v>52</v>
      </c>
      <c r="B13" s="68"/>
      <c r="C13" s="60"/>
      <c r="D13" s="61">
        <v>4.5999999999999996</v>
      </c>
      <c r="E13" s="61">
        <v>4.5999999999999996</v>
      </c>
      <c r="F13" s="61">
        <v>4.4000000000000004</v>
      </c>
      <c r="G13" s="61">
        <v>4.3</v>
      </c>
      <c r="H13" s="61">
        <v>4.0999999999999996</v>
      </c>
      <c r="I13" s="61">
        <v>3.9</v>
      </c>
      <c r="J13" s="61">
        <v>3.8</v>
      </c>
      <c r="K13" s="61">
        <v>3.7</v>
      </c>
      <c r="L13" s="61">
        <v>3.7</v>
      </c>
      <c r="M13" s="61">
        <v>3.6</v>
      </c>
      <c r="N13" s="61">
        <v>3.6</v>
      </c>
      <c r="O13" s="61">
        <v>3.8</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E95-E18A-4560-AE5B-416E9F4F34CF}">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62</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42</v>
      </c>
      <c r="C7" s="63"/>
      <c r="D7" s="62">
        <v>3292</v>
      </c>
      <c r="E7" s="62">
        <v>3281</v>
      </c>
      <c r="F7" s="62">
        <v>3290</v>
      </c>
      <c r="G7" s="62">
        <v>3221</v>
      </c>
      <c r="H7" s="62">
        <v>3094</v>
      </c>
      <c r="I7" s="62">
        <v>3030</v>
      </c>
      <c r="J7" s="62">
        <v>3172</v>
      </c>
      <c r="K7" s="62">
        <v>3203</v>
      </c>
      <c r="L7" s="62">
        <v>3265</v>
      </c>
      <c r="M7" s="62">
        <v>3233</v>
      </c>
      <c r="N7" s="62">
        <v>3304</v>
      </c>
      <c r="O7" s="62">
        <v>3435</v>
      </c>
    </row>
    <row r="8" spans="1:15" ht="11.25" customHeight="1" x14ac:dyDescent="0.2">
      <c r="B8" s="63" t="s">
        <v>41</v>
      </c>
      <c r="C8" s="63" t="s">
        <v>5</v>
      </c>
      <c r="D8" s="62">
        <v>1408</v>
      </c>
      <c r="E8" s="62">
        <v>1403</v>
      </c>
      <c r="F8" s="62">
        <v>1437</v>
      </c>
      <c r="G8" s="62">
        <v>1439</v>
      </c>
      <c r="H8" s="62">
        <v>1410</v>
      </c>
      <c r="I8" s="62">
        <v>1407</v>
      </c>
      <c r="J8" s="62">
        <v>1513</v>
      </c>
      <c r="K8" s="62">
        <v>1533</v>
      </c>
      <c r="L8" s="62">
        <v>1594</v>
      </c>
      <c r="M8" s="62">
        <v>1546</v>
      </c>
      <c r="N8" s="62">
        <v>1509</v>
      </c>
      <c r="O8" s="62">
        <v>1505</v>
      </c>
    </row>
    <row r="9" spans="1:15" ht="11.25" customHeight="1" x14ac:dyDescent="0.2">
      <c r="B9" s="63"/>
      <c r="C9" s="63" t="s">
        <v>4</v>
      </c>
      <c r="D9" s="62">
        <v>1884</v>
      </c>
      <c r="E9" s="62">
        <v>1878</v>
      </c>
      <c r="F9" s="62">
        <v>1853</v>
      </c>
      <c r="G9" s="62">
        <v>1782</v>
      </c>
      <c r="H9" s="62">
        <v>1684</v>
      </c>
      <c r="I9" s="62">
        <v>1623</v>
      </c>
      <c r="J9" s="62">
        <v>1659</v>
      </c>
      <c r="K9" s="62">
        <v>1670</v>
      </c>
      <c r="L9" s="62">
        <v>1671</v>
      </c>
      <c r="M9" s="62">
        <v>1687</v>
      </c>
      <c r="N9" s="62">
        <v>1795</v>
      </c>
      <c r="O9" s="62">
        <v>1930</v>
      </c>
    </row>
    <row r="10" spans="1:15" ht="11.25" customHeight="1" x14ac:dyDescent="0.2">
      <c r="A10" s="63" t="s">
        <v>31</v>
      </c>
      <c r="C10" s="63"/>
      <c r="D10" s="62">
        <v>2572</v>
      </c>
      <c r="E10" s="62">
        <v>2579</v>
      </c>
      <c r="F10" s="62">
        <v>2567</v>
      </c>
      <c r="G10" s="62">
        <v>2494</v>
      </c>
      <c r="H10" s="62">
        <v>2374</v>
      </c>
      <c r="I10" s="62">
        <v>2293</v>
      </c>
      <c r="J10" s="62">
        <v>2376</v>
      </c>
      <c r="K10" s="62">
        <v>2425</v>
      </c>
      <c r="L10" s="62">
        <v>2495</v>
      </c>
      <c r="M10" s="62">
        <v>2483</v>
      </c>
      <c r="N10" s="62">
        <v>2559</v>
      </c>
      <c r="O10" s="62">
        <v>2687</v>
      </c>
    </row>
    <row r="11" spans="1:15" ht="11.25" customHeight="1" x14ac:dyDescent="0.2">
      <c r="A11" s="63" t="s">
        <v>32</v>
      </c>
      <c r="C11" s="63"/>
      <c r="D11" s="62">
        <f t="shared" ref="D11:O11" si="0">D7-D10</f>
        <v>720</v>
      </c>
      <c r="E11" s="62">
        <f t="shared" si="0"/>
        <v>702</v>
      </c>
      <c r="F11" s="62">
        <f t="shared" si="0"/>
        <v>723</v>
      </c>
      <c r="G11" s="62">
        <f t="shared" si="0"/>
        <v>727</v>
      </c>
      <c r="H11" s="62">
        <f t="shared" si="0"/>
        <v>720</v>
      </c>
      <c r="I11" s="62">
        <f t="shared" si="0"/>
        <v>737</v>
      </c>
      <c r="J11" s="62">
        <f t="shared" si="0"/>
        <v>796</v>
      </c>
      <c r="K11" s="62">
        <f t="shared" si="0"/>
        <v>778</v>
      </c>
      <c r="L11" s="62">
        <f t="shared" si="0"/>
        <v>770</v>
      </c>
      <c r="M11" s="62">
        <f t="shared" si="0"/>
        <v>750</v>
      </c>
      <c r="N11" s="62">
        <f t="shared" si="0"/>
        <v>745</v>
      </c>
      <c r="O11" s="62">
        <f t="shared" si="0"/>
        <v>748</v>
      </c>
    </row>
    <row r="12" spans="1:15" ht="11.25" customHeight="1" x14ac:dyDescent="0.2">
      <c r="A12" s="63" t="s">
        <v>35</v>
      </c>
      <c r="C12" s="63"/>
      <c r="D12" s="62">
        <v>4475</v>
      </c>
      <c r="E12" s="62">
        <v>4500</v>
      </c>
      <c r="F12" s="62">
        <v>4515</v>
      </c>
      <c r="G12" s="62">
        <v>4419</v>
      </c>
      <c r="H12" s="62">
        <v>4287</v>
      </c>
      <c r="I12" s="62">
        <v>4270</v>
      </c>
      <c r="J12" s="62">
        <v>4387</v>
      </c>
      <c r="K12" s="62">
        <v>4425</v>
      </c>
      <c r="L12" s="62">
        <v>4437</v>
      </c>
      <c r="M12" s="62">
        <v>4404</v>
      </c>
      <c r="N12" s="62">
        <v>4469</v>
      </c>
      <c r="O12" s="62">
        <v>4546</v>
      </c>
    </row>
    <row r="13" spans="1:15" ht="11.25" customHeight="1" x14ac:dyDescent="0.2">
      <c r="A13" s="60" t="s">
        <v>52</v>
      </c>
      <c r="B13" s="68"/>
      <c r="C13" s="60"/>
      <c r="D13" s="61">
        <v>4.4000000000000004</v>
      </c>
      <c r="E13" s="61">
        <v>4.4000000000000004</v>
      </c>
      <c r="F13" s="61">
        <v>4.4000000000000004</v>
      </c>
      <c r="G13" s="61">
        <v>4.3</v>
      </c>
      <c r="H13" s="61">
        <v>4.2</v>
      </c>
      <c r="I13" s="61">
        <v>4.0999999999999996</v>
      </c>
      <c r="J13" s="61">
        <v>4.3</v>
      </c>
      <c r="K13" s="61">
        <v>4.3</v>
      </c>
      <c r="L13" s="61">
        <v>4.4000000000000004</v>
      </c>
      <c r="M13" s="61">
        <v>4.4000000000000004</v>
      </c>
      <c r="N13" s="61">
        <v>4.4000000000000004</v>
      </c>
      <c r="O13" s="61">
        <v>4.5999999999999996</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CDA3-C523-4115-A2C8-A78D4CBB3CB2}">
  <dimension ref="A1:O16"/>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8" customFormat="1" ht="15.75" x14ac:dyDescent="0.25">
      <c r="A3" s="77" t="s">
        <v>63</v>
      </c>
      <c r="D3" s="79"/>
      <c r="E3" s="79"/>
      <c r="F3" s="79"/>
      <c r="G3" s="79"/>
      <c r="I3" s="79"/>
      <c r="J3" s="79"/>
      <c r="K3" s="79"/>
      <c r="L3" s="79"/>
      <c r="M3" s="79"/>
      <c r="N3" s="79"/>
    </row>
    <row r="4" spans="1:15" s="75" customFormat="1" ht="15.75" x14ac:dyDescent="0.25">
      <c r="A4" s="76" t="s">
        <v>3</v>
      </c>
    </row>
    <row r="5" spans="1:15" ht="11.25" customHeight="1" x14ac:dyDescent="0.2">
      <c r="O5" s="49" t="s">
        <v>45</v>
      </c>
    </row>
    <row r="6" spans="1:15" s="47"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3599</v>
      </c>
      <c r="E7" s="46">
        <f t="shared" si="0"/>
        <v>3606</v>
      </c>
      <c r="F7" s="46">
        <f t="shared" si="0"/>
        <v>3583</v>
      </c>
      <c r="G7" s="46">
        <f t="shared" si="0"/>
        <v>3488</v>
      </c>
      <c r="H7" s="46">
        <f t="shared" si="0"/>
        <v>3332</v>
      </c>
      <c r="I7" s="46">
        <f t="shared" si="0"/>
        <v>3219</v>
      </c>
      <c r="J7" s="46">
        <f t="shared" si="0"/>
        <v>3080</v>
      </c>
      <c r="K7" s="46">
        <f t="shared" si="0"/>
        <v>3027</v>
      </c>
      <c r="L7" s="46">
        <f t="shared" si="0"/>
        <v>3060</v>
      </c>
      <c r="M7" s="46">
        <f t="shared" si="0"/>
        <v>3117</v>
      </c>
      <c r="N7" s="46">
        <f t="shared" si="0"/>
        <v>3213</v>
      </c>
      <c r="O7" s="46">
        <f t="shared" si="0"/>
        <v>3268</v>
      </c>
    </row>
    <row r="8" spans="1:15" ht="11.25" customHeight="1" x14ac:dyDescent="0.2">
      <c r="B8" s="47" t="s">
        <v>41</v>
      </c>
      <c r="C8" s="47" t="s">
        <v>5</v>
      </c>
      <c r="D8" s="46">
        <v>1502</v>
      </c>
      <c r="E8" s="46">
        <v>1517</v>
      </c>
      <c r="F8" s="46">
        <v>1522</v>
      </c>
      <c r="G8" s="46">
        <v>1500</v>
      </c>
      <c r="H8" s="46">
        <v>1470</v>
      </c>
      <c r="I8" s="46">
        <v>1476</v>
      </c>
      <c r="J8" s="46">
        <v>1430</v>
      </c>
      <c r="K8" s="46">
        <v>1426</v>
      </c>
      <c r="L8" s="46">
        <v>1432</v>
      </c>
      <c r="M8" s="46">
        <v>1441</v>
      </c>
      <c r="N8" s="46">
        <v>1460</v>
      </c>
      <c r="O8" s="46">
        <v>1460</v>
      </c>
    </row>
    <row r="9" spans="1:15" ht="11.25" customHeight="1" x14ac:dyDescent="0.2">
      <c r="B9" s="47"/>
      <c r="C9" s="47" t="s">
        <v>4</v>
      </c>
      <c r="D9" s="46">
        <v>2097</v>
      </c>
      <c r="E9" s="46">
        <v>2089</v>
      </c>
      <c r="F9" s="46">
        <v>2061</v>
      </c>
      <c r="G9" s="46">
        <v>1988</v>
      </c>
      <c r="H9" s="46">
        <v>1862</v>
      </c>
      <c r="I9" s="46">
        <v>1743</v>
      </c>
      <c r="J9" s="46">
        <v>1650</v>
      </c>
      <c r="K9" s="46">
        <v>1601</v>
      </c>
      <c r="L9" s="46">
        <v>1628</v>
      </c>
      <c r="M9" s="46">
        <v>1676</v>
      </c>
      <c r="N9" s="46">
        <v>1753</v>
      </c>
      <c r="O9" s="46">
        <v>1808</v>
      </c>
    </row>
    <row r="10" spans="1:15" ht="11.25" customHeight="1" x14ac:dyDescent="0.2">
      <c r="A10" s="47" t="s">
        <v>31</v>
      </c>
      <c r="C10" s="47"/>
      <c r="D10" s="46">
        <v>2998</v>
      </c>
      <c r="E10" s="46">
        <v>3028</v>
      </c>
      <c r="F10" s="46">
        <v>2968</v>
      </c>
      <c r="G10" s="46">
        <v>2873</v>
      </c>
      <c r="H10" s="46">
        <v>2720</v>
      </c>
      <c r="I10" s="46">
        <v>2603</v>
      </c>
      <c r="J10" s="46">
        <v>2470</v>
      </c>
      <c r="K10" s="46">
        <v>2422</v>
      </c>
      <c r="L10" s="46">
        <v>2451</v>
      </c>
      <c r="M10" s="46">
        <v>2498</v>
      </c>
      <c r="N10" s="46">
        <v>2583</v>
      </c>
      <c r="O10" s="46">
        <v>2620</v>
      </c>
    </row>
    <row r="11" spans="1:15" ht="11.25" customHeight="1" x14ac:dyDescent="0.2">
      <c r="A11" s="47" t="s">
        <v>32</v>
      </c>
      <c r="C11" s="47"/>
      <c r="D11" s="46">
        <v>601</v>
      </c>
      <c r="E11" s="46">
        <v>578</v>
      </c>
      <c r="F11" s="46">
        <v>615</v>
      </c>
      <c r="G11" s="46">
        <v>615</v>
      </c>
      <c r="H11" s="46">
        <v>612</v>
      </c>
      <c r="I11" s="46">
        <v>616</v>
      </c>
      <c r="J11" s="46">
        <v>610</v>
      </c>
      <c r="K11" s="46">
        <v>605</v>
      </c>
      <c r="L11" s="46">
        <v>609</v>
      </c>
      <c r="M11" s="46">
        <v>619</v>
      </c>
      <c r="N11" s="46">
        <v>630</v>
      </c>
      <c r="O11" s="46">
        <v>648</v>
      </c>
    </row>
    <row r="12" spans="1:15" ht="11.25" customHeight="1" x14ac:dyDescent="0.2">
      <c r="A12" s="47" t="s">
        <v>35</v>
      </c>
      <c r="C12" s="47"/>
      <c r="D12" s="46">
        <v>4627</v>
      </c>
      <c r="E12" s="46">
        <v>4668</v>
      </c>
      <c r="F12" s="46">
        <v>4674</v>
      </c>
      <c r="G12" s="46">
        <v>4639</v>
      </c>
      <c r="H12" s="46">
        <v>4515</v>
      </c>
      <c r="I12" s="46">
        <v>4455</v>
      </c>
      <c r="J12" s="46">
        <v>4337</v>
      </c>
      <c r="K12" s="46">
        <v>4280</v>
      </c>
      <c r="L12" s="46">
        <v>4326</v>
      </c>
      <c r="M12" s="46">
        <v>4376</v>
      </c>
      <c r="N12" s="46">
        <v>4439</v>
      </c>
      <c r="O12" s="46">
        <v>4482</v>
      </c>
    </row>
    <row r="13" spans="1:15" ht="11.25" customHeight="1" x14ac:dyDescent="0.2">
      <c r="A13" s="42" t="s">
        <v>52</v>
      </c>
      <c r="B13" s="45"/>
      <c r="C13" s="42"/>
      <c r="D13" s="43">
        <v>4.8460285187229859</v>
      </c>
      <c r="E13" s="43">
        <v>4.8554539701347839</v>
      </c>
      <c r="F13" s="43">
        <v>4.8244846297817334</v>
      </c>
      <c r="G13" s="43">
        <v>4.6965677891930468</v>
      </c>
      <c r="H13" s="43">
        <v>4.4865148720158352</v>
      </c>
      <c r="I13" s="43">
        <v>4.3343611563682387</v>
      </c>
      <c r="J13" s="43">
        <v>4.1471986211911078</v>
      </c>
      <c r="K13" s="43">
        <v>4.075834489073209</v>
      </c>
      <c r="L13" s="43">
        <v>4.1202687600145422</v>
      </c>
      <c r="M13" s="43">
        <v>4.1970188643677542</v>
      </c>
      <c r="N13" s="43">
        <v>4.3262821980152699</v>
      </c>
      <c r="O13" s="43">
        <v>4.4003393162508244</v>
      </c>
    </row>
    <row r="14" spans="1:15" ht="11.25" customHeight="1" x14ac:dyDescent="0.2">
      <c r="A14" s="59"/>
      <c r="O14" s="73" t="s">
        <v>0</v>
      </c>
    </row>
    <row r="15" spans="1:15" ht="11.25" customHeight="1" x14ac:dyDescent="0.2">
      <c r="A15" s="57">
        <v>1</v>
      </c>
      <c r="B15" s="72" t="s">
        <v>57</v>
      </c>
      <c r="O15" s="71"/>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86FF-D248-4A56-AAC8-E30E88800529}">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77</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2023</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968.58333333333337</v>
      </c>
      <c r="I10" s="18"/>
      <c r="J10" s="15">
        <v>1023</v>
      </c>
      <c r="K10" s="15">
        <v>1042</v>
      </c>
      <c r="L10" s="15">
        <v>1009</v>
      </c>
      <c r="M10" s="15">
        <v>980</v>
      </c>
      <c r="N10" s="15">
        <v>951</v>
      </c>
      <c r="O10" s="15">
        <v>886</v>
      </c>
      <c r="P10" s="15">
        <v>911</v>
      </c>
      <c r="Q10" s="15">
        <v>843</v>
      </c>
      <c r="R10" s="15">
        <v>879</v>
      </c>
      <c r="S10" s="15">
        <v>931</v>
      </c>
      <c r="T10" s="15">
        <v>1017</v>
      </c>
      <c r="U10" s="15">
        <v>1151</v>
      </c>
    </row>
    <row r="11" spans="1:21" s="16" customFormat="1" x14ac:dyDescent="0.2">
      <c r="A11" s="14"/>
      <c r="B11" s="14" t="s">
        <v>32</v>
      </c>
      <c r="C11" s="14"/>
      <c r="D11" s="20" t="s">
        <v>17</v>
      </c>
      <c r="F11" s="20" t="s">
        <v>17</v>
      </c>
      <c r="H11" s="33">
        <f>AVERAGE(J11:U11)</f>
        <v>335.91666666666669</v>
      </c>
      <c r="I11" s="18"/>
      <c r="J11" s="15">
        <v>342</v>
      </c>
      <c r="K11" s="15">
        <v>348</v>
      </c>
      <c r="L11" s="15">
        <v>331</v>
      </c>
      <c r="M11" s="15">
        <v>333</v>
      </c>
      <c r="N11" s="15">
        <v>339</v>
      </c>
      <c r="O11" s="15">
        <v>319</v>
      </c>
      <c r="P11" s="15">
        <v>355</v>
      </c>
      <c r="Q11" s="15">
        <v>324</v>
      </c>
      <c r="R11" s="15">
        <v>340</v>
      </c>
      <c r="S11" s="15">
        <v>334</v>
      </c>
      <c r="T11" s="15">
        <v>330</v>
      </c>
      <c r="U11" s="15">
        <v>336</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779.66666666666663</v>
      </c>
      <c r="I13" s="18"/>
      <c r="J13" s="15">
        <v>838</v>
      </c>
      <c r="K13" s="15">
        <v>846</v>
      </c>
      <c r="L13" s="15">
        <v>810</v>
      </c>
      <c r="M13" s="15">
        <v>776</v>
      </c>
      <c r="N13" s="15">
        <v>761</v>
      </c>
      <c r="O13" s="15">
        <v>703</v>
      </c>
      <c r="P13" s="15">
        <v>725</v>
      </c>
      <c r="Q13" s="15">
        <v>678</v>
      </c>
      <c r="R13" s="15">
        <v>686</v>
      </c>
      <c r="S13" s="15">
        <v>760</v>
      </c>
      <c r="T13" s="15">
        <v>831</v>
      </c>
      <c r="U13" s="15">
        <v>942</v>
      </c>
    </row>
    <row r="14" spans="1:21" s="16" customFormat="1" x14ac:dyDescent="0.2">
      <c r="A14" s="14"/>
      <c r="B14" s="14" t="s">
        <v>5</v>
      </c>
      <c r="C14" s="14"/>
      <c r="D14" s="20" t="s">
        <v>17</v>
      </c>
      <c r="F14" s="20" t="s">
        <v>17</v>
      </c>
      <c r="H14" s="33">
        <f>AVERAGE(J14:U14)</f>
        <v>524.83333333333337</v>
      </c>
      <c r="I14" s="18"/>
      <c r="J14" s="15">
        <v>527</v>
      </c>
      <c r="K14" s="15">
        <v>544</v>
      </c>
      <c r="L14" s="15">
        <v>530</v>
      </c>
      <c r="M14" s="15">
        <v>537</v>
      </c>
      <c r="N14" s="15">
        <v>529</v>
      </c>
      <c r="O14" s="15">
        <v>502</v>
      </c>
      <c r="P14" s="15">
        <v>541</v>
      </c>
      <c r="Q14" s="15">
        <v>489</v>
      </c>
      <c r="R14" s="15">
        <v>533</v>
      </c>
      <c r="S14" s="15">
        <v>505</v>
      </c>
      <c r="T14" s="15">
        <v>516</v>
      </c>
      <c r="U14" s="15">
        <v>545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663.16666666666663</v>
      </c>
      <c r="I16" s="18"/>
      <c r="J16" s="15">
        <f t="shared" ref="J16:U16" si="0">SUM(J17:J18)</f>
        <v>706</v>
      </c>
      <c r="K16" s="15">
        <f t="shared" si="0"/>
        <v>699</v>
      </c>
      <c r="L16" s="15">
        <f t="shared" si="0"/>
        <v>657</v>
      </c>
      <c r="M16" s="15">
        <f t="shared" si="0"/>
        <v>652</v>
      </c>
      <c r="N16" s="15">
        <f t="shared" si="0"/>
        <v>635</v>
      </c>
      <c r="O16" s="15">
        <f t="shared" si="0"/>
        <v>586</v>
      </c>
      <c r="P16" s="15">
        <f t="shared" si="0"/>
        <v>638</v>
      </c>
      <c r="Q16" s="15">
        <f t="shared" si="0"/>
        <v>608</v>
      </c>
      <c r="R16" s="15">
        <f t="shared" si="0"/>
        <v>657</v>
      </c>
      <c r="S16" s="15">
        <f t="shared" si="0"/>
        <v>666</v>
      </c>
      <c r="T16" s="15">
        <f t="shared" si="0"/>
        <v>695</v>
      </c>
      <c r="U16" s="15">
        <f t="shared" si="0"/>
        <v>759</v>
      </c>
    </row>
    <row r="17" spans="1:21" s="16" customFormat="1" x14ac:dyDescent="0.2">
      <c r="A17" s="14"/>
      <c r="B17" s="14"/>
      <c r="C17" s="14" t="s">
        <v>4</v>
      </c>
      <c r="D17" s="20" t="s">
        <v>17</v>
      </c>
      <c r="F17" s="20" t="s">
        <v>17</v>
      </c>
      <c r="H17" s="33">
        <f t="shared" ref="H17:H22" si="1">AVERAGE(J17:U17)</f>
        <v>362.91666666666669</v>
      </c>
      <c r="I17" s="18"/>
      <c r="J17" s="15">
        <v>389</v>
      </c>
      <c r="K17" s="15">
        <v>377</v>
      </c>
      <c r="L17" s="15">
        <v>361</v>
      </c>
      <c r="M17" s="15">
        <v>352</v>
      </c>
      <c r="N17" s="15">
        <v>351</v>
      </c>
      <c r="O17" s="15">
        <v>321</v>
      </c>
      <c r="P17" s="15">
        <v>334</v>
      </c>
      <c r="Q17" s="15">
        <v>330</v>
      </c>
      <c r="R17" s="15">
        <v>336</v>
      </c>
      <c r="S17" s="15">
        <v>365</v>
      </c>
      <c r="T17" s="15">
        <v>392</v>
      </c>
      <c r="U17" s="15">
        <v>447</v>
      </c>
    </row>
    <row r="18" spans="1:21" s="16" customFormat="1" x14ac:dyDescent="0.2">
      <c r="A18" s="14"/>
      <c r="B18" s="14"/>
      <c r="C18" s="14" t="s">
        <v>5</v>
      </c>
      <c r="D18" s="20" t="s">
        <v>17</v>
      </c>
      <c r="F18" s="20" t="s">
        <v>17</v>
      </c>
      <c r="H18" s="33">
        <f t="shared" si="1"/>
        <v>300.25</v>
      </c>
      <c r="I18" s="18"/>
      <c r="J18" s="15">
        <v>317</v>
      </c>
      <c r="K18" s="15">
        <v>322</v>
      </c>
      <c r="L18" s="15">
        <v>296</v>
      </c>
      <c r="M18" s="15">
        <v>300</v>
      </c>
      <c r="N18" s="15">
        <v>284</v>
      </c>
      <c r="O18" s="15">
        <v>265</v>
      </c>
      <c r="P18" s="15">
        <v>304</v>
      </c>
      <c r="Q18" s="15">
        <v>278</v>
      </c>
      <c r="R18" s="15">
        <v>321</v>
      </c>
      <c r="S18" s="15">
        <v>301</v>
      </c>
      <c r="T18" s="15">
        <v>303</v>
      </c>
      <c r="U18" s="15">
        <v>312</v>
      </c>
    </row>
    <row r="19" spans="1:21" s="16" customFormat="1" x14ac:dyDescent="0.2">
      <c r="A19" s="14"/>
      <c r="B19" s="14" t="s">
        <v>7</v>
      </c>
      <c r="C19" s="14"/>
      <c r="D19" s="20" t="s">
        <v>17</v>
      </c>
      <c r="F19" s="20" t="s">
        <v>17</v>
      </c>
      <c r="H19" s="33">
        <f t="shared" si="1"/>
        <v>641.33333333333337</v>
      </c>
      <c r="I19" s="18"/>
      <c r="J19" s="15">
        <f t="shared" ref="J19:U19" si="2">SUM(J20:J21)</f>
        <v>659</v>
      </c>
      <c r="K19" s="15">
        <f t="shared" si="2"/>
        <v>691</v>
      </c>
      <c r="L19" s="15">
        <f t="shared" si="2"/>
        <v>683</v>
      </c>
      <c r="M19" s="15">
        <f t="shared" si="2"/>
        <v>661</v>
      </c>
      <c r="N19" s="15">
        <f t="shared" si="2"/>
        <v>655</v>
      </c>
      <c r="O19" s="15">
        <f t="shared" si="2"/>
        <v>619</v>
      </c>
      <c r="P19" s="15">
        <f t="shared" si="2"/>
        <v>628</v>
      </c>
      <c r="Q19" s="15">
        <f t="shared" si="2"/>
        <v>559</v>
      </c>
      <c r="R19" s="15">
        <f t="shared" si="2"/>
        <v>562</v>
      </c>
      <c r="S19" s="15">
        <f t="shared" si="2"/>
        <v>599</v>
      </c>
      <c r="T19" s="15">
        <f t="shared" si="2"/>
        <v>652</v>
      </c>
      <c r="U19" s="15">
        <f t="shared" si="2"/>
        <v>728</v>
      </c>
    </row>
    <row r="20" spans="1:21" s="16" customFormat="1" x14ac:dyDescent="0.2">
      <c r="A20" s="14"/>
      <c r="B20" s="14"/>
      <c r="C20" s="14" t="s">
        <v>4</v>
      </c>
      <c r="D20" s="20" t="s">
        <v>17</v>
      </c>
      <c r="F20" s="20" t="s">
        <v>17</v>
      </c>
      <c r="H20" s="33">
        <f t="shared" si="1"/>
        <v>416.75</v>
      </c>
      <c r="I20" s="18"/>
      <c r="J20" s="15">
        <v>449</v>
      </c>
      <c r="K20" s="15">
        <v>469</v>
      </c>
      <c r="L20" s="15">
        <v>449</v>
      </c>
      <c r="M20" s="15">
        <v>424</v>
      </c>
      <c r="N20" s="15">
        <v>410</v>
      </c>
      <c r="O20" s="15">
        <v>382</v>
      </c>
      <c r="P20" s="15">
        <v>391</v>
      </c>
      <c r="Q20" s="15">
        <v>348</v>
      </c>
      <c r="R20" s="15">
        <v>350</v>
      </c>
      <c r="S20" s="15">
        <v>395</v>
      </c>
      <c r="T20" s="15">
        <v>439</v>
      </c>
      <c r="U20" s="15">
        <v>495</v>
      </c>
    </row>
    <row r="21" spans="1:21" s="16" customFormat="1" x14ac:dyDescent="0.2">
      <c r="A21" s="14"/>
      <c r="B21" s="14"/>
      <c r="C21" s="14" t="s">
        <v>5</v>
      </c>
      <c r="D21" s="20" t="s">
        <v>17</v>
      </c>
      <c r="F21" s="20" t="s">
        <v>17</v>
      </c>
      <c r="H21" s="33">
        <f t="shared" si="1"/>
        <v>224.58333333333334</v>
      </c>
      <c r="I21" s="18"/>
      <c r="J21" s="15">
        <v>210</v>
      </c>
      <c r="K21" s="15">
        <v>222</v>
      </c>
      <c r="L21" s="15">
        <v>234</v>
      </c>
      <c r="M21" s="15">
        <v>237</v>
      </c>
      <c r="N21" s="15">
        <v>245</v>
      </c>
      <c r="O21" s="15">
        <v>237</v>
      </c>
      <c r="P21" s="15">
        <v>237</v>
      </c>
      <c r="Q21" s="15">
        <v>211</v>
      </c>
      <c r="R21" s="15">
        <v>212</v>
      </c>
      <c r="S21" s="15">
        <v>204</v>
      </c>
      <c r="T21" s="15">
        <v>213</v>
      </c>
      <c r="U21" s="15">
        <v>233</v>
      </c>
    </row>
    <row r="22" spans="1:21" s="16" customFormat="1" x14ac:dyDescent="0.2">
      <c r="A22" s="26" t="s">
        <v>8</v>
      </c>
      <c r="B22" s="27"/>
      <c r="C22" s="27"/>
      <c r="D22" s="28" t="s">
        <v>17</v>
      </c>
      <c r="E22" s="27"/>
      <c r="F22" s="28" t="s">
        <v>17</v>
      </c>
      <c r="G22" s="27"/>
      <c r="H22" s="34">
        <f t="shared" si="1"/>
        <v>1304.5</v>
      </c>
      <c r="I22" s="19"/>
      <c r="J22" s="17">
        <f t="shared" ref="J22:U22" si="3">J13+J14</f>
        <v>1365</v>
      </c>
      <c r="K22" s="17">
        <f t="shared" si="3"/>
        <v>1390</v>
      </c>
      <c r="L22" s="17">
        <f t="shared" si="3"/>
        <v>1340</v>
      </c>
      <c r="M22" s="17">
        <f t="shared" si="3"/>
        <v>1313</v>
      </c>
      <c r="N22" s="17">
        <f t="shared" si="3"/>
        <v>1290</v>
      </c>
      <c r="O22" s="17">
        <f t="shared" si="3"/>
        <v>1205</v>
      </c>
      <c r="P22" s="17">
        <f t="shared" si="3"/>
        <v>1266</v>
      </c>
      <c r="Q22" s="17">
        <f t="shared" si="3"/>
        <v>1167</v>
      </c>
      <c r="R22" s="17">
        <f t="shared" si="3"/>
        <v>1219</v>
      </c>
      <c r="S22" s="17">
        <f t="shared" si="3"/>
        <v>1265</v>
      </c>
      <c r="T22" s="17">
        <f t="shared" si="3"/>
        <v>1347</v>
      </c>
      <c r="U22" s="17">
        <f t="shared" si="3"/>
        <v>1487</v>
      </c>
    </row>
    <row r="23" spans="1:21" s="16" customFormat="1" x14ac:dyDescent="0.2">
      <c r="A23" s="30" t="s">
        <v>35</v>
      </c>
      <c r="B23" s="21"/>
      <c r="C23" s="21"/>
      <c r="D23" s="31" t="s">
        <v>17</v>
      </c>
      <c r="E23" s="21"/>
      <c r="F23" s="31" t="s">
        <v>17</v>
      </c>
      <c r="G23" s="21"/>
      <c r="H23" s="34">
        <f>AVERAGE(J23:U23)</f>
        <v>2440.3333333333335</v>
      </c>
      <c r="I23" s="19"/>
      <c r="J23" s="17">
        <v>2523</v>
      </c>
      <c r="K23" s="17">
        <v>2507</v>
      </c>
      <c r="L23" s="17">
        <v>2485</v>
      </c>
      <c r="M23" s="17">
        <v>2416</v>
      </c>
      <c r="N23" s="17">
        <v>2429</v>
      </c>
      <c r="O23" s="17">
        <v>2338</v>
      </c>
      <c r="P23" s="17">
        <v>2361</v>
      </c>
      <c r="Q23" s="17">
        <v>2285</v>
      </c>
      <c r="R23" s="17">
        <v>2307</v>
      </c>
      <c r="S23" s="17">
        <v>2405</v>
      </c>
      <c r="T23" s="17">
        <v>2512</v>
      </c>
      <c r="U23" s="17">
        <v>2716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1.1413442562761025</v>
      </c>
      <c r="I25" s="15"/>
      <c r="J25" s="18">
        <f t="shared" ref="J25:U31" si="5">IF(J16="","",100*J16/$F25)</f>
        <v>1.2150626462894121</v>
      </c>
      <c r="K25" s="18">
        <f t="shared" si="5"/>
        <v>1.2030152829409335</v>
      </c>
      <c r="L25" s="18">
        <f t="shared" si="5"/>
        <v>1.130731102850062</v>
      </c>
      <c r="M25" s="18">
        <f t="shared" si="5"/>
        <v>1.1221258433154344</v>
      </c>
      <c r="N25" s="18">
        <f t="shared" si="5"/>
        <v>1.0928679608977008</v>
      </c>
      <c r="O25" s="18">
        <f t="shared" si="5"/>
        <v>1.0085364174583507</v>
      </c>
      <c r="P25" s="18">
        <f t="shared" si="5"/>
        <v>1.0980311166184773</v>
      </c>
      <c r="Q25" s="18">
        <f t="shared" si="5"/>
        <v>1.0463995594107118</v>
      </c>
      <c r="R25" s="18">
        <f t="shared" si="5"/>
        <v>1.130731102850062</v>
      </c>
      <c r="S25" s="18">
        <f t="shared" si="5"/>
        <v>1.1462205700123915</v>
      </c>
      <c r="T25" s="18">
        <f t="shared" si="5"/>
        <v>1.1961310753132315</v>
      </c>
      <c r="U25" s="18">
        <f t="shared" si="5"/>
        <v>1.3062783973564642</v>
      </c>
    </row>
    <row r="26" spans="1:21" s="16" customFormat="1" x14ac:dyDescent="0.2">
      <c r="A26" s="14"/>
      <c r="B26" s="14" t="s">
        <v>4</v>
      </c>
      <c r="C26" s="14"/>
      <c r="D26" s="20" t="s">
        <v>11</v>
      </c>
      <c r="F26" s="15">
        <v>28786</v>
      </c>
      <c r="H26" s="35">
        <f t="shared" si="4"/>
        <v>1.2607401746219229</v>
      </c>
      <c r="I26" s="15"/>
      <c r="J26" s="18">
        <f t="shared" si="5"/>
        <v>1.3513513513513513</v>
      </c>
      <c r="K26" s="18">
        <f t="shared" si="5"/>
        <v>1.309664420204266</v>
      </c>
      <c r="L26" s="18">
        <f t="shared" si="5"/>
        <v>1.2540818453414855</v>
      </c>
      <c r="M26" s="18">
        <f t="shared" si="5"/>
        <v>1.2228166469811714</v>
      </c>
      <c r="N26" s="18">
        <f t="shared" si="5"/>
        <v>1.2193427360522475</v>
      </c>
      <c r="O26" s="18">
        <f t="shared" si="5"/>
        <v>1.1151254081845341</v>
      </c>
      <c r="P26" s="18">
        <f t="shared" si="5"/>
        <v>1.1602862502605433</v>
      </c>
      <c r="Q26" s="18">
        <f t="shared" si="5"/>
        <v>1.1463906065448481</v>
      </c>
      <c r="R26" s="18">
        <f t="shared" si="5"/>
        <v>1.1672340721183909</v>
      </c>
      <c r="S26" s="18">
        <f t="shared" si="5"/>
        <v>1.2679774890571807</v>
      </c>
      <c r="T26" s="18">
        <f t="shared" si="5"/>
        <v>1.3617730841381226</v>
      </c>
      <c r="U26" s="18">
        <f t="shared" si="5"/>
        <v>1.5528381852289308</v>
      </c>
    </row>
    <row r="27" spans="1:21" s="16" customFormat="1" x14ac:dyDescent="0.2">
      <c r="A27" s="14"/>
      <c r="B27" s="14" t="s">
        <v>5</v>
      </c>
      <c r="C27" s="14"/>
      <c r="D27" s="20" t="s">
        <v>11</v>
      </c>
      <c r="F27" s="15">
        <v>29318</v>
      </c>
      <c r="H27" s="35">
        <f t="shared" si="4"/>
        <v>1.024114878231803</v>
      </c>
      <c r="I27" s="15"/>
      <c r="J27" s="18">
        <f t="shared" si="5"/>
        <v>1.0812470154853673</v>
      </c>
      <c r="K27" s="18">
        <f t="shared" si="5"/>
        <v>1.0983013848147896</v>
      </c>
      <c r="L27" s="18">
        <f t="shared" si="5"/>
        <v>1.0096186643017941</v>
      </c>
      <c r="M27" s="18">
        <f t="shared" si="5"/>
        <v>1.023262159765332</v>
      </c>
      <c r="N27" s="18">
        <f t="shared" si="5"/>
        <v>0.96868817791118089</v>
      </c>
      <c r="O27" s="18">
        <f t="shared" si="5"/>
        <v>0.90388157445937645</v>
      </c>
      <c r="P27" s="18">
        <f t="shared" si="5"/>
        <v>1.0369056552288696</v>
      </c>
      <c r="Q27" s="18">
        <f t="shared" si="5"/>
        <v>0.94822293471587416</v>
      </c>
      <c r="R27" s="18">
        <f t="shared" si="5"/>
        <v>1.0948905109489051</v>
      </c>
      <c r="S27" s="18">
        <f t="shared" si="5"/>
        <v>1.0266730336312164</v>
      </c>
      <c r="T27" s="18">
        <f t="shared" si="5"/>
        <v>1.0334947813629851</v>
      </c>
      <c r="U27" s="18">
        <f t="shared" si="5"/>
        <v>1.0641926461559452</v>
      </c>
    </row>
    <row r="28" spans="1:21" s="16" customFormat="1" x14ac:dyDescent="0.2">
      <c r="A28" s="14" t="s">
        <v>7</v>
      </c>
      <c r="B28" s="14"/>
      <c r="C28" s="14"/>
      <c r="D28" s="20" t="s">
        <v>12</v>
      </c>
      <c r="F28" s="15">
        <v>20576</v>
      </c>
      <c r="H28" s="35">
        <f t="shared" si="4"/>
        <v>3.1168999481596682</v>
      </c>
      <c r="I28" s="15"/>
      <c r="J28" s="18">
        <f t="shared" si="5"/>
        <v>3.2027604976671853</v>
      </c>
      <c r="K28" s="18">
        <f t="shared" si="5"/>
        <v>3.3582814930015554</v>
      </c>
      <c r="L28" s="18">
        <f t="shared" si="5"/>
        <v>3.3194012441679628</v>
      </c>
      <c r="M28" s="18">
        <f>IF(M19="","",100*M19/$F28)</f>
        <v>3.212480559875583</v>
      </c>
      <c r="N28" s="18">
        <f>IF(N19="","",100*N19/$F28)</f>
        <v>3.183320373250389</v>
      </c>
      <c r="O28" s="18">
        <f t="shared" si="5"/>
        <v>3.0083592534992225</v>
      </c>
      <c r="P28" s="18">
        <f t="shared" si="5"/>
        <v>3.0520995334370138</v>
      </c>
      <c r="Q28" s="18">
        <f t="shared" si="5"/>
        <v>2.7167573872472786</v>
      </c>
      <c r="R28" s="18">
        <f t="shared" si="5"/>
        <v>2.7313374805598758</v>
      </c>
      <c r="S28" s="18">
        <f t="shared" si="5"/>
        <v>2.9111586314152409</v>
      </c>
      <c r="T28" s="18">
        <f t="shared" si="5"/>
        <v>3.1687402799377917</v>
      </c>
      <c r="U28" s="18">
        <f t="shared" si="5"/>
        <v>3.5381026438569205</v>
      </c>
    </row>
    <row r="29" spans="1:21" s="16" customFormat="1" x14ac:dyDescent="0.2">
      <c r="A29" s="14"/>
      <c r="B29" s="14" t="s">
        <v>4</v>
      </c>
      <c r="C29" s="14"/>
      <c r="D29" s="20" t="s">
        <v>12</v>
      </c>
      <c r="F29" s="15">
        <v>11501</v>
      </c>
      <c r="H29" s="35">
        <f t="shared" si="4"/>
        <v>3.6235979480045213</v>
      </c>
      <c r="I29" s="15"/>
      <c r="J29" s="18">
        <f t="shared" si="5"/>
        <v>3.9040083471002522</v>
      </c>
      <c r="K29" s="18">
        <f t="shared" si="5"/>
        <v>4.0779062690200849</v>
      </c>
      <c r="L29" s="18">
        <f t="shared" si="5"/>
        <v>3.9040083471002522</v>
      </c>
      <c r="M29" s="18">
        <f t="shared" si="5"/>
        <v>3.6866359447004609</v>
      </c>
      <c r="N29" s="18">
        <f t="shared" si="5"/>
        <v>3.5649073993565779</v>
      </c>
      <c r="O29" s="18">
        <f t="shared" si="5"/>
        <v>3.3214503086688114</v>
      </c>
      <c r="P29" s="18">
        <f t="shared" si="5"/>
        <v>3.3997043735327361</v>
      </c>
      <c r="Q29" s="18">
        <f t="shared" si="5"/>
        <v>3.0258238414050953</v>
      </c>
      <c r="R29" s="18">
        <f t="shared" si="5"/>
        <v>3.0432136335970785</v>
      </c>
      <c r="S29" s="18">
        <f t="shared" si="5"/>
        <v>3.434483957916703</v>
      </c>
      <c r="T29" s="18">
        <f t="shared" si="5"/>
        <v>3.8170593861403357</v>
      </c>
      <c r="U29" s="18">
        <f t="shared" si="5"/>
        <v>4.3039735675158681</v>
      </c>
    </row>
    <row r="30" spans="1:21" s="16" customFormat="1" x14ac:dyDescent="0.2">
      <c r="A30" s="14"/>
      <c r="B30" s="14" t="s">
        <v>5</v>
      </c>
      <c r="C30" s="14"/>
      <c r="D30" s="20" t="s">
        <v>12</v>
      </c>
      <c r="F30" s="15">
        <v>9075</v>
      </c>
      <c r="H30" s="35">
        <f t="shared" si="4"/>
        <v>2.4747474747474749</v>
      </c>
      <c r="I30" s="15"/>
      <c r="J30" s="18">
        <f t="shared" si="5"/>
        <v>2.3140495867768593</v>
      </c>
      <c r="K30" s="18">
        <f t="shared" si="5"/>
        <v>2.446280991735537</v>
      </c>
      <c r="L30" s="18">
        <f t="shared" si="5"/>
        <v>2.5785123966942147</v>
      </c>
      <c r="M30" s="18">
        <f t="shared" si="5"/>
        <v>2.6115702479338845</v>
      </c>
      <c r="N30" s="18">
        <f t="shared" si="5"/>
        <v>2.6997245179063363</v>
      </c>
      <c r="O30" s="18">
        <f t="shared" si="5"/>
        <v>2.6115702479338845</v>
      </c>
      <c r="P30" s="18">
        <f t="shared" si="5"/>
        <v>2.6115702479338845</v>
      </c>
      <c r="Q30" s="18">
        <f t="shared" si="5"/>
        <v>2.3250688705234159</v>
      </c>
      <c r="R30" s="18">
        <f t="shared" si="5"/>
        <v>2.3360881542699725</v>
      </c>
      <c r="S30" s="18">
        <f t="shared" si="5"/>
        <v>2.2479338842975207</v>
      </c>
      <c r="T30" s="18">
        <f t="shared" si="5"/>
        <v>2.3471074380165291</v>
      </c>
      <c r="U30" s="18">
        <f t="shared" si="5"/>
        <v>2.5674931129476586</v>
      </c>
    </row>
    <row r="31" spans="1:21" s="16" customFormat="1" x14ac:dyDescent="0.2">
      <c r="A31" s="26" t="s">
        <v>8</v>
      </c>
      <c r="B31" s="27"/>
      <c r="C31" s="27"/>
      <c r="D31" s="28" t="s">
        <v>13</v>
      </c>
      <c r="E31" s="27"/>
      <c r="F31" s="17">
        <v>78681</v>
      </c>
      <c r="G31" s="21"/>
      <c r="H31" s="36">
        <f>IF(H22="","",100*H22/$F31)</f>
        <v>1.6579606258181772</v>
      </c>
      <c r="I31" s="17"/>
      <c r="J31" s="19">
        <f t="shared" si="5"/>
        <v>1.7348533953559309</v>
      </c>
      <c r="K31" s="19">
        <f t="shared" si="5"/>
        <v>1.7666272670657466</v>
      </c>
      <c r="L31" s="19">
        <f t="shared" si="5"/>
        <v>1.7030795236461154</v>
      </c>
      <c r="M31" s="19">
        <f t="shared" si="5"/>
        <v>1.6687637421995145</v>
      </c>
      <c r="N31" s="19">
        <f t="shared" si="5"/>
        <v>1.6395317802264842</v>
      </c>
      <c r="O31" s="19">
        <f t="shared" si="5"/>
        <v>1.5315006164131111</v>
      </c>
      <c r="P31" s="19">
        <f t="shared" si="5"/>
        <v>1.6090288633850611</v>
      </c>
      <c r="Q31" s="19">
        <f t="shared" si="5"/>
        <v>1.4832043314141914</v>
      </c>
      <c r="R31" s="19">
        <f t="shared" si="5"/>
        <v>1.549293984570608</v>
      </c>
      <c r="S31" s="19">
        <f t="shared" si="5"/>
        <v>1.6077579085166687</v>
      </c>
      <c r="T31" s="19">
        <f t="shared" si="5"/>
        <v>1.7119762077248637</v>
      </c>
      <c r="U31" s="19">
        <f t="shared" si="5"/>
        <v>1.8899098892998309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78</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984E-9523-4F4B-A5C9-27648F0E70EF}">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69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2022</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1066.4166666666667</v>
      </c>
      <c r="I10" s="18"/>
      <c r="J10" s="15">
        <v>1359</v>
      </c>
      <c r="K10" s="15">
        <v>1301</v>
      </c>
      <c r="L10" s="15">
        <v>1224</v>
      </c>
      <c r="M10" s="15">
        <v>1126</v>
      </c>
      <c r="N10" s="15">
        <v>1039</v>
      </c>
      <c r="O10" s="15">
        <v>993</v>
      </c>
      <c r="P10" s="15">
        <v>974</v>
      </c>
      <c r="Q10" s="15">
        <v>971</v>
      </c>
      <c r="R10" s="15">
        <v>962</v>
      </c>
      <c r="S10" s="15">
        <v>938</v>
      </c>
      <c r="T10" s="15">
        <v>934</v>
      </c>
      <c r="U10" s="15">
        <v>976</v>
      </c>
    </row>
    <row r="11" spans="1:21" s="16" customFormat="1" x14ac:dyDescent="0.2">
      <c r="A11" s="14"/>
      <c r="B11" s="14" t="s">
        <v>32</v>
      </c>
      <c r="C11" s="14"/>
      <c r="D11" s="20" t="s">
        <v>17</v>
      </c>
      <c r="F11" s="20" t="s">
        <v>17</v>
      </c>
      <c r="H11" s="33">
        <f>AVERAGE(J11:U11)</f>
        <v>388</v>
      </c>
      <c r="I11" s="18"/>
      <c r="J11" s="15">
        <v>476</v>
      </c>
      <c r="K11" s="15">
        <v>475</v>
      </c>
      <c r="L11" s="15">
        <v>430</v>
      </c>
      <c r="M11" s="15">
        <v>424</v>
      </c>
      <c r="N11" s="15">
        <v>398</v>
      </c>
      <c r="O11" s="15">
        <v>373</v>
      </c>
      <c r="P11" s="15">
        <v>367</v>
      </c>
      <c r="Q11" s="15">
        <v>369</v>
      </c>
      <c r="R11" s="15">
        <v>340</v>
      </c>
      <c r="S11" s="15">
        <v>342</v>
      </c>
      <c r="T11" s="15">
        <v>341</v>
      </c>
      <c r="U11" s="15">
        <v>321</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829.75</v>
      </c>
      <c r="I13" s="18"/>
      <c r="J13" s="15">
        <f t="shared" ref="J13:M14" si="0">J17+J20</f>
        <v>1086</v>
      </c>
      <c r="K13" s="15">
        <f t="shared" si="0"/>
        <v>1053</v>
      </c>
      <c r="L13" s="15">
        <f t="shared" si="0"/>
        <v>964</v>
      </c>
      <c r="M13" s="15">
        <f t="shared" si="0"/>
        <v>903</v>
      </c>
      <c r="N13" s="15">
        <v>822</v>
      </c>
      <c r="O13" s="15">
        <v>754</v>
      </c>
      <c r="P13" s="15">
        <v>716</v>
      </c>
      <c r="Q13" s="15">
        <v>715</v>
      </c>
      <c r="R13" s="15">
        <v>715</v>
      </c>
      <c r="S13" s="15">
        <v>714</v>
      </c>
      <c r="T13" s="15">
        <v>728</v>
      </c>
      <c r="U13" s="15">
        <v>787</v>
      </c>
    </row>
    <row r="14" spans="1:21" s="16" customFormat="1" x14ac:dyDescent="0.2">
      <c r="A14" s="14"/>
      <c r="B14" s="14" t="s">
        <v>5</v>
      </c>
      <c r="C14" s="14"/>
      <c r="D14" s="20" t="s">
        <v>17</v>
      </c>
      <c r="F14" s="20" t="s">
        <v>17</v>
      </c>
      <c r="H14" s="33">
        <f>AVERAGE(J14:U14)</f>
        <v>624.66666666666663</v>
      </c>
      <c r="I14" s="18"/>
      <c r="J14" s="15">
        <f t="shared" si="0"/>
        <v>749</v>
      </c>
      <c r="K14" s="15">
        <f t="shared" si="0"/>
        <v>723</v>
      </c>
      <c r="L14" s="15">
        <f t="shared" si="0"/>
        <v>690</v>
      </c>
      <c r="M14" s="15">
        <f t="shared" si="0"/>
        <v>647</v>
      </c>
      <c r="N14" s="15">
        <v>615</v>
      </c>
      <c r="O14" s="15">
        <v>612</v>
      </c>
      <c r="P14" s="15">
        <v>625</v>
      </c>
      <c r="Q14" s="15">
        <v>625</v>
      </c>
      <c r="R14" s="15">
        <v>587</v>
      </c>
      <c r="S14" s="15">
        <v>566</v>
      </c>
      <c r="T14" s="15">
        <v>547</v>
      </c>
      <c r="U14" s="15">
        <v>510</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788.16666666666663</v>
      </c>
      <c r="I16" s="18"/>
      <c r="J16" s="15">
        <f>SUM(J17:J18)</f>
        <v>971</v>
      </c>
      <c r="K16" s="15">
        <f t="shared" ref="K16:U16" si="1">SUM(K17:K18)</f>
        <v>942</v>
      </c>
      <c r="L16" s="15">
        <f t="shared" si="1"/>
        <v>864</v>
      </c>
      <c r="M16" s="15">
        <f t="shared" si="1"/>
        <v>820</v>
      </c>
      <c r="N16" s="15">
        <f t="shared" si="1"/>
        <v>772</v>
      </c>
      <c r="O16" s="15">
        <f t="shared" si="1"/>
        <v>754</v>
      </c>
      <c r="P16" s="15">
        <f t="shared" si="1"/>
        <v>755</v>
      </c>
      <c r="Q16" s="15">
        <f t="shared" si="1"/>
        <v>759</v>
      </c>
      <c r="R16" s="15">
        <f t="shared" si="1"/>
        <v>734</v>
      </c>
      <c r="S16" s="15">
        <f t="shared" si="1"/>
        <v>709</v>
      </c>
      <c r="T16" s="15">
        <f t="shared" si="1"/>
        <v>689</v>
      </c>
      <c r="U16" s="15">
        <f t="shared" si="1"/>
        <v>689</v>
      </c>
    </row>
    <row r="17" spans="1:21" s="16" customFormat="1" x14ac:dyDescent="0.2">
      <c r="A17" s="14"/>
      <c r="B17" s="14"/>
      <c r="C17" s="14" t="s">
        <v>4</v>
      </c>
      <c r="D17" s="20" t="s">
        <v>17</v>
      </c>
      <c r="F17" s="20" t="s">
        <v>17</v>
      </c>
      <c r="H17" s="33">
        <f t="shared" ref="H17:H22" si="2">AVERAGE(J17:U17)</f>
        <v>429.33333333333331</v>
      </c>
      <c r="I17" s="18"/>
      <c r="J17" s="15">
        <v>533</v>
      </c>
      <c r="K17" s="15">
        <v>527</v>
      </c>
      <c r="L17" s="15">
        <v>482</v>
      </c>
      <c r="M17" s="15">
        <v>452</v>
      </c>
      <c r="N17" s="15">
        <v>427</v>
      </c>
      <c r="O17" s="15">
        <v>404</v>
      </c>
      <c r="P17" s="15">
        <v>394</v>
      </c>
      <c r="Q17" s="15">
        <v>400</v>
      </c>
      <c r="R17" s="15">
        <v>398</v>
      </c>
      <c r="S17" s="15">
        <v>384</v>
      </c>
      <c r="T17" s="15">
        <v>370</v>
      </c>
      <c r="U17" s="15">
        <v>381</v>
      </c>
    </row>
    <row r="18" spans="1:21" s="16" customFormat="1" x14ac:dyDescent="0.2">
      <c r="A18" s="14"/>
      <c r="B18" s="14"/>
      <c r="C18" s="14" t="s">
        <v>5</v>
      </c>
      <c r="D18" s="20" t="s">
        <v>17</v>
      </c>
      <c r="F18" s="20" t="s">
        <v>17</v>
      </c>
      <c r="H18" s="33">
        <f t="shared" si="2"/>
        <v>358.83333333333331</v>
      </c>
      <c r="I18" s="18"/>
      <c r="J18" s="15">
        <v>438</v>
      </c>
      <c r="K18" s="15">
        <v>415</v>
      </c>
      <c r="L18" s="15">
        <v>382</v>
      </c>
      <c r="M18" s="15">
        <v>368</v>
      </c>
      <c r="N18" s="15">
        <v>345</v>
      </c>
      <c r="O18" s="15">
        <v>350</v>
      </c>
      <c r="P18" s="15">
        <v>361</v>
      </c>
      <c r="Q18" s="15">
        <v>359</v>
      </c>
      <c r="R18" s="15">
        <v>336</v>
      </c>
      <c r="S18" s="15">
        <v>325</v>
      </c>
      <c r="T18" s="15">
        <v>319</v>
      </c>
      <c r="U18" s="15">
        <v>308</v>
      </c>
    </row>
    <row r="19" spans="1:21" s="16" customFormat="1" x14ac:dyDescent="0.2">
      <c r="A19" s="14"/>
      <c r="B19" s="14" t="s">
        <v>7</v>
      </c>
      <c r="C19" s="14"/>
      <c r="D19" s="20" t="s">
        <v>17</v>
      </c>
      <c r="F19" s="20" t="s">
        <v>17</v>
      </c>
      <c r="H19" s="33">
        <f t="shared" si="2"/>
        <v>666.25</v>
      </c>
      <c r="I19" s="18"/>
      <c r="J19" s="15">
        <f>SUM(J20:J21)</f>
        <v>864</v>
      </c>
      <c r="K19" s="15">
        <f t="shared" ref="K19" si="3">SUM(K20:K21)</f>
        <v>834</v>
      </c>
      <c r="L19" s="15">
        <f t="shared" ref="L19" si="4">SUM(L20:L21)</f>
        <v>790</v>
      </c>
      <c r="M19" s="15">
        <f t="shared" ref="M19:U19" si="5">SUM(M20:M21)</f>
        <v>730</v>
      </c>
      <c r="N19" s="15">
        <f t="shared" si="5"/>
        <v>665</v>
      </c>
      <c r="O19" s="15">
        <f t="shared" si="5"/>
        <v>612</v>
      </c>
      <c r="P19" s="15">
        <f t="shared" si="5"/>
        <v>586</v>
      </c>
      <c r="Q19" s="15">
        <f t="shared" si="5"/>
        <v>581</v>
      </c>
      <c r="R19" s="15">
        <f t="shared" si="5"/>
        <v>568</v>
      </c>
      <c r="S19" s="15">
        <f t="shared" si="5"/>
        <v>571</v>
      </c>
      <c r="T19" s="15">
        <f t="shared" si="5"/>
        <v>586</v>
      </c>
      <c r="U19" s="15">
        <f t="shared" si="5"/>
        <v>608</v>
      </c>
    </row>
    <row r="20" spans="1:21" s="16" customFormat="1" x14ac:dyDescent="0.2">
      <c r="A20" s="14"/>
      <c r="B20" s="14"/>
      <c r="C20" s="14" t="s">
        <v>4</v>
      </c>
      <c r="D20" s="20" t="s">
        <v>17</v>
      </c>
      <c r="F20" s="20" t="s">
        <v>17</v>
      </c>
      <c r="H20" s="33">
        <f t="shared" si="2"/>
        <v>400.41666666666669</v>
      </c>
      <c r="I20" s="18"/>
      <c r="J20" s="15">
        <v>553</v>
      </c>
      <c r="K20" s="15">
        <v>526</v>
      </c>
      <c r="L20" s="15">
        <v>482</v>
      </c>
      <c r="M20" s="15">
        <v>451</v>
      </c>
      <c r="N20" s="15">
        <v>395</v>
      </c>
      <c r="O20" s="15">
        <v>350</v>
      </c>
      <c r="P20" s="15">
        <v>322</v>
      </c>
      <c r="Q20" s="15">
        <v>315</v>
      </c>
      <c r="R20" s="15">
        <v>317</v>
      </c>
      <c r="S20" s="15">
        <v>330</v>
      </c>
      <c r="T20" s="15">
        <v>358</v>
      </c>
      <c r="U20" s="15">
        <v>406</v>
      </c>
    </row>
    <row r="21" spans="1:21" s="16" customFormat="1" x14ac:dyDescent="0.2">
      <c r="A21" s="14"/>
      <c r="B21" s="14"/>
      <c r="C21" s="14" t="s">
        <v>5</v>
      </c>
      <c r="D21" s="20" t="s">
        <v>17</v>
      </c>
      <c r="F21" s="20" t="s">
        <v>17</v>
      </c>
      <c r="H21" s="33">
        <f t="shared" si="2"/>
        <v>265.83333333333331</v>
      </c>
      <c r="I21" s="18"/>
      <c r="J21" s="15">
        <v>311</v>
      </c>
      <c r="K21" s="15">
        <v>308</v>
      </c>
      <c r="L21" s="15">
        <v>308</v>
      </c>
      <c r="M21" s="15">
        <v>279</v>
      </c>
      <c r="N21" s="15">
        <v>270</v>
      </c>
      <c r="O21" s="15">
        <v>262</v>
      </c>
      <c r="P21" s="15">
        <v>264</v>
      </c>
      <c r="Q21" s="15">
        <v>266</v>
      </c>
      <c r="R21" s="15">
        <v>251</v>
      </c>
      <c r="S21" s="15">
        <v>241</v>
      </c>
      <c r="T21" s="15">
        <v>228</v>
      </c>
      <c r="U21" s="15">
        <v>202</v>
      </c>
    </row>
    <row r="22" spans="1:21" s="16" customFormat="1" x14ac:dyDescent="0.2">
      <c r="A22" s="26" t="s">
        <v>8</v>
      </c>
      <c r="B22" s="27"/>
      <c r="C22" s="27"/>
      <c r="D22" s="28" t="s">
        <v>17</v>
      </c>
      <c r="E22" s="27"/>
      <c r="F22" s="28" t="s">
        <v>17</v>
      </c>
      <c r="G22" s="27"/>
      <c r="H22" s="34">
        <f t="shared" si="2"/>
        <v>1454.4166666666667</v>
      </c>
      <c r="I22" s="19"/>
      <c r="J22" s="17">
        <f>J13+J14</f>
        <v>1835</v>
      </c>
      <c r="K22" s="17">
        <f t="shared" ref="K22:U22" si="6">K13+K14</f>
        <v>1776</v>
      </c>
      <c r="L22" s="17">
        <f t="shared" si="6"/>
        <v>1654</v>
      </c>
      <c r="M22" s="17">
        <f t="shared" si="6"/>
        <v>1550</v>
      </c>
      <c r="N22" s="17">
        <f t="shared" si="6"/>
        <v>1437</v>
      </c>
      <c r="O22" s="17">
        <f t="shared" si="6"/>
        <v>1366</v>
      </c>
      <c r="P22" s="17">
        <f t="shared" si="6"/>
        <v>1341</v>
      </c>
      <c r="Q22" s="17">
        <f t="shared" si="6"/>
        <v>1340</v>
      </c>
      <c r="R22" s="17">
        <f t="shared" si="6"/>
        <v>1302</v>
      </c>
      <c r="S22" s="17">
        <f t="shared" si="6"/>
        <v>1280</v>
      </c>
      <c r="T22" s="17">
        <f t="shared" si="6"/>
        <v>1275</v>
      </c>
      <c r="U22" s="17">
        <f t="shared" si="6"/>
        <v>1297</v>
      </c>
    </row>
    <row r="23" spans="1:21" s="16" customFormat="1" x14ac:dyDescent="0.2">
      <c r="A23" s="30" t="s">
        <v>35</v>
      </c>
      <c r="B23" s="21"/>
      <c r="C23" s="21"/>
      <c r="D23" s="31" t="s">
        <v>17</v>
      </c>
      <c r="E23" s="21"/>
      <c r="F23" s="31" t="s">
        <v>17</v>
      </c>
      <c r="G23" s="21"/>
      <c r="H23" s="34">
        <f>AVERAGE(J23:U23)</f>
        <v>2729.25</v>
      </c>
      <c r="I23" s="19"/>
      <c r="J23" s="17">
        <v>3202</v>
      </c>
      <c r="K23" s="17">
        <v>3152</v>
      </c>
      <c r="L23" s="17">
        <v>3055</v>
      </c>
      <c r="M23" s="17">
        <v>2906</v>
      </c>
      <c r="N23" s="17">
        <v>2763</v>
      </c>
      <c r="O23" s="17">
        <v>2723</v>
      </c>
      <c r="P23" s="17">
        <v>2630</v>
      </c>
      <c r="Q23" s="17">
        <v>2517</v>
      </c>
      <c r="R23" s="17">
        <v>2481</v>
      </c>
      <c r="S23" s="17">
        <v>2414</v>
      </c>
      <c r="T23" s="17">
        <v>2415</v>
      </c>
      <c r="U23" s="17">
        <v>2493</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7">IF(H16="","",100*H16/$F25)</f>
        <v>1.3564757446417917</v>
      </c>
      <c r="I25" s="15"/>
      <c r="J25" s="18">
        <f t="shared" ref="J25:U31" si="8">IF(J16="","",100*J16/$F25)</f>
        <v>1.6711414016246731</v>
      </c>
      <c r="K25" s="18">
        <f t="shared" si="8"/>
        <v>1.6212308963238331</v>
      </c>
      <c r="L25" s="18">
        <f t="shared" si="8"/>
        <v>1.486988847583643</v>
      </c>
      <c r="M25" s="18">
        <f t="shared" si="8"/>
        <v>1.4112625636789204</v>
      </c>
      <c r="N25" s="18">
        <f t="shared" si="8"/>
        <v>1.3286520721464958</v>
      </c>
      <c r="O25" s="18">
        <f t="shared" si="8"/>
        <v>1.2976731378218367</v>
      </c>
      <c r="P25" s="18">
        <f t="shared" si="8"/>
        <v>1.2993941897287622</v>
      </c>
      <c r="Q25" s="18">
        <f t="shared" si="8"/>
        <v>1.3062783973564642</v>
      </c>
      <c r="R25" s="18">
        <f t="shared" si="8"/>
        <v>1.2632520996833265</v>
      </c>
      <c r="S25" s="18">
        <f t="shared" si="8"/>
        <v>1.2202258020101886</v>
      </c>
      <c r="T25" s="18">
        <f t="shared" si="8"/>
        <v>1.1858047638716784</v>
      </c>
      <c r="U25" s="18">
        <f t="shared" si="8"/>
        <v>1.1858047638716784</v>
      </c>
    </row>
    <row r="26" spans="1:21" s="16" customFormat="1" x14ac:dyDescent="0.2">
      <c r="A26" s="14"/>
      <c r="B26" s="14" t="s">
        <v>4</v>
      </c>
      <c r="C26" s="14"/>
      <c r="D26" s="20" t="s">
        <v>11</v>
      </c>
      <c r="F26" s="15">
        <v>28786</v>
      </c>
      <c r="H26" s="35">
        <f t="shared" si="7"/>
        <v>1.4914657588179436</v>
      </c>
      <c r="I26" s="15"/>
      <c r="J26" s="18">
        <f t="shared" si="8"/>
        <v>1.8515945251163761</v>
      </c>
      <c r="K26" s="18">
        <f t="shared" si="8"/>
        <v>1.8307510595428333</v>
      </c>
      <c r="L26" s="18">
        <f t="shared" si="8"/>
        <v>1.6744250677412631</v>
      </c>
      <c r="M26" s="18">
        <f t="shared" si="8"/>
        <v>1.5702077398735497</v>
      </c>
      <c r="N26" s="18">
        <f t="shared" si="8"/>
        <v>1.4833599666504551</v>
      </c>
      <c r="O26" s="18">
        <f t="shared" si="8"/>
        <v>1.4034600152852081</v>
      </c>
      <c r="P26" s="18">
        <f t="shared" si="8"/>
        <v>1.3687209059959702</v>
      </c>
      <c r="Q26" s="18">
        <f t="shared" si="8"/>
        <v>1.389564371569513</v>
      </c>
      <c r="R26" s="18">
        <f t="shared" si="8"/>
        <v>1.3826165497116654</v>
      </c>
      <c r="S26" s="18">
        <f t="shared" si="8"/>
        <v>1.3339817967067324</v>
      </c>
      <c r="T26" s="18">
        <f t="shared" si="8"/>
        <v>1.2853470437017995</v>
      </c>
      <c r="U26" s="18">
        <f t="shared" si="8"/>
        <v>1.3235600639199612</v>
      </c>
    </row>
    <row r="27" spans="1:21" s="16" customFormat="1" x14ac:dyDescent="0.2">
      <c r="A27" s="14"/>
      <c r="B27" s="14" t="s">
        <v>5</v>
      </c>
      <c r="C27" s="14"/>
      <c r="D27" s="20" t="s">
        <v>11</v>
      </c>
      <c r="F27" s="15">
        <v>29318</v>
      </c>
      <c r="H27" s="35">
        <f t="shared" si="7"/>
        <v>1.2239352388748663</v>
      </c>
      <c r="I27" s="15"/>
      <c r="J27" s="18">
        <f t="shared" si="8"/>
        <v>1.4939627532573845</v>
      </c>
      <c r="K27" s="18">
        <f t="shared" si="8"/>
        <v>1.4155126543420424</v>
      </c>
      <c r="L27" s="18">
        <f t="shared" si="8"/>
        <v>1.3029538167678558</v>
      </c>
      <c r="M27" s="18">
        <f t="shared" si="8"/>
        <v>1.2552015826454739</v>
      </c>
      <c r="N27" s="18">
        <f t="shared" si="8"/>
        <v>1.1767514837301316</v>
      </c>
      <c r="O27" s="18">
        <f t="shared" si="8"/>
        <v>1.1938058530595539</v>
      </c>
      <c r="P27" s="18">
        <f t="shared" si="8"/>
        <v>1.2313254655842827</v>
      </c>
      <c r="Q27" s="18">
        <f t="shared" si="8"/>
        <v>1.2245037178525138</v>
      </c>
      <c r="R27" s="18">
        <f t="shared" si="8"/>
        <v>1.1460536189371717</v>
      </c>
      <c r="S27" s="18">
        <f t="shared" si="8"/>
        <v>1.1085340064124429</v>
      </c>
      <c r="T27" s="18">
        <f t="shared" si="8"/>
        <v>1.0880687632171362</v>
      </c>
      <c r="U27" s="18">
        <f t="shared" si="8"/>
        <v>1.0505491506924074</v>
      </c>
    </row>
    <row r="28" spans="1:21" s="16" customFormat="1" x14ac:dyDescent="0.2">
      <c r="A28" s="14" t="s">
        <v>7</v>
      </c>
      <c r="B28" s="14"/>
      <c r="C28" s="14"/>
      <c r="D28" s="20" t="s">
        <v>12</v>
      </c>
      <c r="F28" s="15">
        <v>20576</v>
      </c>
      <c r="H28" s="35">
        <f t="shared" si="7"/>
        <v>3.2379957231726282</v>
      </c>
      <c r="I28" s="15"/>
      <c r="J28" s="18">
        <f t="shared" si="8"/>
        <v>4.1990668740279942</v>
      </c>
      <c r="K28" s="18">
        <f t="shared" si="8"/>
        <v>4.0532659409020217</v>
      </c>
      <c r="L28" s="18">
        <f t="shared" si="8"/>
        <v>3.8394245723172626</v>
      </c>
      <c r="M28" s="18">
        <f>IF(M19="","",100*M19/$F28)</f>
        <v>3.5478227060653187</v>
      </c>
      <c r="N28" s="18">
        <f>IF(N19="","",100*N19/$F28)</f>
        <v>3.2319206842923793</v>
      </c>
      <c r="O28" s="18">
        <f t="shared" si="8"/>
        <v>2.9743390357698289</v>
      </c>
      <c r="P28" s="18">
        <f t="shared" si="8"/>
        <v>2.8479782270606533</v>
      </c>
      <c r="Q28" s="18">
        <f t="shared" si="8"/>
        <v>2.8236780715396579</v>
      </c>
      <c r="R28" s="18">
        <f t="shared" si="8"/>
        <v>2.7604976671850698</v>
      </c>
      <c r="S28" s="18">
        <f t="shared" si="8"/>
        <v>2.7750777604976671</v>
      </c>
      <c r="T28" s="18">
        <f t="shared" si="8"/>
        <v>2.8479782270606533</v>
      </c>
      <c r="U28" s="18">
        <f t="shared" si="8"/>
        <v>2.9548989113530326</v>
      </c>
    </row>
    <row r="29" spans="1:21" s="16" customFormat="1" x14ac:dyDescent="0.2">
      <c r="A29" s="14"/>
      <c r="B29" s="14" t="s">
        <v>4</v>
      </c>
      <c r="C29" s="14"/>
      <c r="D29" s="20" t="s">
        <v>12</v>
      </c>
      <c r="F29" s="15">
        <v>11501</v>
      </c>
      <c r="H29" s="35">
        <f t="shared" si="7"/>
        <v>3.4815813117699914</v>
      </c>
      <c r="I29" s="15"/>
      <c r="J29" s="18">
        <f t="shared" si="8"/>
        <v>4.8082775410833838</v>
      </c>
      <c r="K29" s="18">
        <f t="shared" si="8"/>
        <v>4.5735153464916092</v>
      </c>
      <c r="L29" s="18">
        <f t="shared" si="8"/>
        <v>4.1909399182679765</v>
      </c>
      <c r="M29" s="18">
        <f t="shared" si="8"/>
        <v>3.9213981392922355</v>
      </c>
      <c r="N29" s="18">
        <f t="shared" si="8"/>
        <v>3.434483957916703</v>
      </c>
      <c r="O29" s="18">
        <f t="shared" si="8"/>
        <v>3.0432136335970785</v>
      </c>
      <c r="P29" s="18">
        <f t="shared" si="8"/>
        <v>2.7997565429093121</v>
      </c>
      <c r="Q29" s="18">
        <f t="shared" si="8"/>
        <v>2.7388922702373706</v>
      </c>
      <c r="R29" s="18">
        <f t="shared" si="8"/>
        <v>2.7562820624293538</v>
      </c>
      <c r="S29" s="18">
        <f t="shared" si="8"/>
        <v>2.8693157116772454</v>
      </c>
      <c r="T29" s="18">
        <f t="shared" si="8"/>
        <v>3.1127728023650119</v>
      </c>
      <c r="U29" s="18">
        <f t="shared" si="8"/>
        <v>3.530127814972611</v>
      </c>
    </row>
    <row r="30" spans="1:21" s="16" customFormat="1" x14ac:dyDescent="0.2">
      <c r="A30" s="14"/>
      <c r="B30" s="14" t="s">
        <v>5</v>
      </c>
      <c r="C30" s="14"/>
      <c r="D30" s="20" t="s">
        <v>12</v>
      </c>
      <c r="F30" s="15">
        <v>9075</v>
      </c>
      <c r="H30" s="35">
        <f t="shared" si="7"/>
        <v>2.9292929292929291</v>
      </c>
      <c r="I30" s="15"/>
      <c r="J30" s="18">
        <f t="shared" si="8"/>
        <v>3.4269972451790633</v>
      </c>
      <c r="K30" s="18">
        <f t="shared" si="8"/>
        <v>3.393939393939394</v>
      </c>
      <c r="L30" s="18">
        <f t="shared" si="8"/>
        <v>3.393939393939394</v>
      </c>
      <c r="M30" s="18">
        <f t="shared" si="8"/>
        <v>3.0743801652892562</v>
      </c>
      <c r="N30" s="18">
        <f t="shared" si="8"/>
        <v>2.9752066115702478</v>
      </c>
      <c r="O30" s="18">
        <f t="shared" si="8"/>
        <v>2.887052341597796</v>
      </c>
      <c r="P30" s="18">
        <f t="shared" si="8"/>
        <v>2.9090909090909092</v>
      </c>
      <c r="Q30" s="18">
        <f t="shared" si="8"/>
        <v>2.9311294765840219</v>
      </c>
      <c r="R30" s="18">
        <f t="shared" si="8"/>
        <v>2.7658402203856749</v>
      </c>
      <c r="S30" s="18">
        <f t="shared" si="8"/>
        <v>2.6556473829201104</v>
      </c>
      <c r="T30" s="18">
        <f t="shared" si="8"/>
        <v>2.5123966942148761</v>
      </c>
      <c r="U30" s="18">
        <f t="shared" si="8"/>
        <v>2.2258953168044076</v>
      </c>
    </row>
    <row r="31" spans="1:21" s="16" customFormat="1" x14ac:dyDescent="0.2">
      <c r="A31" s="26" t="s">
        <v>8</v>
      </c>
      <c r="B31" s="27"/>
      <c r="C31" s="27"/>
      <c r="D31" s="28" t="s">
        <v>13</v>
      </c>
      <c r="E31" s="27"/>
      <c r="F31" s="17">
        <v>78681</v>
      </c>
      <c r="G31" s="21"/>
      <c r="H31" s="36">
        <f>IF(H22="","",100*H22/$F31)</f>
        <v>1.8484979431713715</v>
      </c>
      <c r="I31" s="17"/>
      <c r="J31" s="19">
        <f t="shared" si="8"/>
        <v>2.3322021835004638</v>
      </c>
      <c r="K31" s="19">
        <f t="shared" si="8"/>
        <v>2.2572158462652991</v>
      </c>
      <c r="L31" s="19">
        <f t="shared" si="8"/>
        <v>2.1021593523213991</v>
      </c>
      <c r="M31" s="19">
        <f t="shared" si="8"/>
        <v>1.9699800460085661</v>
      </c>
      <c r="N31" s="19">
        <f t="shared" si="8"/>
        <v>1.8263621458801997</v>
      </c>
      <c r="O31" s="19">
        <f t="shared" si="8"/>
        <v>1.7361243502243235</v>
      </c>
      <c r="P31" s="19">
        <f t="shared" si="8"/>
        <v>1.704350478514508</v>
      </c>
      <c r="Q31" s="19">
        <f t="shared" si="8"/>
        <v>1.7030795236461154</v>
      </c>
      <c r="R31" s="19">
        <f t="shared" si="8"/>
        <v>1.6547832386471957</v>
      </c>
      <c r="S31" s="19">
        <f t="shared" si="8"/>
        <v>1.626822231542558</v>
      </c>
      <c r="T31" s="19">
        <f t="shared" si="8"/>
        <v>1.6204674572005948</v>
      </c>
      <c r="U31" s="19">
        <f t="shared" si="8"/>
        <v>1.6484284643052325</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76</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6:L16 J19:L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72</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2021</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1583.25</v>
      </c>
      <c r="I10" s="18"/>
      <c r="J10" s="15">
        <v>1940</v>
      </c>
      <c r="K10" s="15">
        <v>1922</v>
      </c>
      <c r="L10" s="15">
        <v>1830</v>
      </c>
      <c r="M10" s="15">
        <v>1738</v>
      </c>
      <c r="N10" s="15">
        <v>1628</v>
      </c>
      <c r="O10" s="15">
        <v>1540</v>
      </c>
      <c r="P10" s="15">
        <v>1479</v>
      </c>
      <c r="Q10" s="15">
        <v>1481</v>
      </c>
      <c r="R10" s="15">
        <v>1405</v>
      </c>
      <c r="S10" s="15">
        <v>1363</v>
      </c>
      <c r="T10" s="15">
        <v>1309</v>
      </c>
      <c r="U10" s="15">
        <v>1364</v>
      </c>
    </row>
    <row r="11" spans="1:21" s="16" customFormat="1" x14ac:dyDescent="0.2">
      <c r="A11" s="14"/>
      <c r="B11" s="14" t="s">
        <v>32</v>
      </c>
      <c r="C11" s="14"/>
      <c r="D11" s="20" t="s">
        <v>17</v>
      </c>
      <c r="F11" s="20" t="s">
        <v>17</v>
      </c>
      <c r="H11" s="33">
        <f>AVERAGE(J11:U11)</f>
        <v>580.58333333333337</v>
      </c>
      <c r="I11" s="18"/>
      <c r="J11" s="15">
        <v>688</v>
      </c>
      <c r="K11" s="15">
        <v>688</v>
      </c>
      <c r="L11" s="15">
        <v>655</v>
      </c>
      <c r="M11" s="15">
        <v>623</v>
      </c>
      <c r="N11" s="15">
        <v>600</v>
      </c>
      <c r="O11" s="15">
        <v>567</v>
      </c>
      <c r="P11" s="15">
        <v>568</v>
      </c>
      <c r="Q11" s="15">
        <v>562</v>
      </c>
      <c r="R11" s="15">
        <v>542</v>
      </c>
      <c r="S11" s="15">
        <v>507</v>
      </c>
      <c r="T11" s="15">
        <v>485</v>
      </c>
      <c r="U11" s="15">
        <v>482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1234.8333333333333</v>
      </c>
      <c r="I13" s="18"/>
      <c r="J13" s="15">
        <f>J17+J20</f>
        <v>1514</v>
      </c>
      <c r="K13" s="15">
        <f t="shared" ref="K13:U14" si="0">K17+K20</f>
        <v>1516</v>
      </c>
      <c r="L13" s="15">
        <f t="shared" si="0"/>
        <v>1426</v>
      </c>
      <c r="M13" s="15">
        <f t="shared" si="0"/>
        <v>1348</v>
      </c>
      <c r="N13" s="15">
        <f t="shared" si="0"/>
        <v>1252</v>
      </c>
      <c r="O13" s="15">
        <f t="shared" si="0"/>
        <v>1207</v>
      </c>
      <c r="P13" s="15">
        <f t="shared" si="0"/>
        <v>1163</v>
      </c>
      <c r="Q13" s="15">
        <f t="shared" si="0"/>
        <v>1141</v>
      </c>
      <c r="R13" s="15">
        <f t="shared" si="0"/>
        <v>1086</v>
      </c>
      <c r="S13" s="15">
        <f t="shared" si="0"/>
        <v>1063</v>
      </c>
      <c r="T13" s="15">
        <f t="shared" si="0"/>
        <v>1021</v>
      </c>
      <c r="U13" s="15">
        <f t="shared" si="0"/>
        <v>1081</v>
      </c>
    </row>
    <row r="14" spans="1:21" s="16" customFormat="1" x14ac:dyDescent="0.2">
      <c r="A14" s="14"/>
      <c r="B14" s="14" t="s">
        <v>5</v>
      </c>
      <c r="C14" s="14"/>
      <c r="D14" s="20" t="s">
        <v>17</v>
      </c>
      <c r="F14" s="20" t="s">
        <v>17</v>
      </c>
      <c r="H14" s="33">
        <f>AVERAGE(J14:U14)</f>
        <v>929</v>
      </c>
      <c r="I14" s="18"/>
      <c r="J14" s="15">
        <f>J18+J21</f>
        <v>1114</v>
      </c>
      <c r="K14" s="15">
        <f t="shared" si="0"/>
        <v>1094</v>
      </c>
      <c r="L14" s="15">
        <f t="shared" si="0"/>
        <v>1059</v>
      </c>
      <c r="M14" s="15">
        <f t="shared" si="0"/>
        <v>1013</v>
      </c>
      <c r="N14" s="15">
        <f t="shared" si="0"/>
        <v>976</v>
      </c>
      <c r="O14" s="15">
        <f t="shared" si="0"/>
        <v>900</v>
      </c>
      <c r="P14" s="15">
        <f t="shared" si="0"/>
        <v>884</v>
      </c>
      <c r="Q14" s="15">
        <f t="shared" si="0"/>
        <v>902</v>
      </c>
      <c r="R14" s="15">
        <f t="shared" si="0"/>
        <v>861</v>
      </c>
      <c r="S14" s="15">
        <f t="shared" si="0"/>
        <v>807</v>
      </c>
      <c r="T14" s="15">
        <f t="shared" si="0"/>
        <v>773</v>
      </c>
      <c r="U14" s="15">
        <f t="shared" si="0"/>
        <v>765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1186.75</v>
      </c>
      <c r="I16" s="18"/>
      <c r="J16" s="15">
        <f>SUM(J17:J18)</f>
        <v>1467</v>
      </c>
      <c r="K16" s="15">
        <f t="shared" ref="K16:U16" si="1">SUM(K17:K18)</f>
        <v>1441</v>
      </c>
      <c r="L16" s="15">
        <f t="shared" si="1"/>
        <v>1346</v>
      </c>
      <c r="M16" s="15">
        <f t="shared" si="1"/>
        <v>1265</v>
      </c>
      <c r="N16" s="15">
        <f t="shared" si="1"/>
        <v>1206</v>
      </c>
      <c r="O16" s="15">
        <f t="shared" si="1"/>
        <v>1159</v>
      </c>
      <c r="P16" s="15">
        <f t="shared" si="1"/>
        <v>1134</v>
      </c>
      <c r="Q16" s="15">
        <f t="shared" si="1"/>
        <v>1128</v>
      </c>
      <c r="R16" s="15">
        <f t="shared" si="1"/>
        <v>1076</v>
      </c>
      <c r="S16" s="15">
        <f t="shared" si="1"/>
        <v>1023</v>
      </c>
      <c r="T16" s="15">
        <f t="shared" si="1"/>
        <v>988</v>
      </c>
      <c r="U16" s="15">
        <f t="shared" si="1"/>
        <v>1008</v>
      </c>
    </row>
    <row r="17" spans="1:21" s="16" customFormat="1" x14ac:dyDescent="0.2">
      <c r="A17" s="14"/>
      <c r="B17" s="14"/>
      <c r="C17" s="14" t="s">
        <v>4</v>
      </c>
      <c r="D17" s="20" t="s">
        <v>17</v>
      </c>
      <c r="F17" s="20" t="s">
        <v>17</v>
      </c>
      <c r="H17" s="33">
        <f t="shared" ref="H17:H22" si="2">AVERAGE(J17:U17)</f>
        <v>627.08333333333337</v>
      </c>
      <c r="I17" s="18"/>
      <c r="J17" s="15">
        <v>775</v>
      </c>
      <c r="K17" s="15">
        <v>765</v>
      </c>
      <c r="L17" s="15">
        <v>712</v>
      </c>
      <c r="M17" s="15">
        <v>668</v>
      </c>
      <c r="N17" s="15">
        <v>627</v>
      </c>
      <c r="O17" s="15">
        <v>625</v>
      </c>
      <c r="P17" s="15">
        <v>599</v>
      </c>
      <c r="Q17" s="15">
        <v>580</v>
      </c>
      <c r="R17" s="15">
        <v>554</v>
      </c>
      <c r="S17" s="15">
        <v>534</v>
      </c>
      <c r="T17" s="15">
        <v>529</v>
      </c>
      <c r="U17" s="15">
        <v>557</v>
      </c>
    </row>
    <row r="18" spans="1:21" s="16" customFormat="1" x14ac:dyDescent="0.2">
      <c r="A18" s="14"/>
      <c r="B18" s="14"/>
      <c r="C18" s="14" t="s">
        <v>5</v>
      </c>
      <c r="D18" s="20" t="s">
        <v>17</v>
      </c>
      <c r="F18" s="20" t="s">
        <v>17</v>
      </c>
      <c r="H18" s="33">
        <f t="shared" si="2"/>
        <v>559.66666666666663</v>
      </c>
      <c r="I18" s="18"/>
      <c r="J18" s="15">
        <v>692</v>
      </c>
      <c r="K18" s="15">
        <v>676</v>
      </c>
      <c r="L18" s="15">
        <v>634</v>
      </c>
      <c r="M18" s="15">
        <v>597</v>
      </c>
      <c r="N18" s="15">
        <v>579</v>
      </c>
      <c r="O18" s="15">
        <v>534</v>
      </c>
      <c r="P18" s="15">
        <v>535</v>
      </c>
      <c r="Q18" s="15">
        <v>548</v>
      </c>
      <c r="R18" s="15">
        <v>522</v>
      </c>
      <c r="S18" s="15">
        <v>489</v>
      </c>
      <c r="T18" s="15">
        <v>459</v>
      </c>
      <c r="U18" s="15">
        <v>451</v>
      </c>
    </row>
    <row r="19" spans="1:21" s="16" customFormat="1" x14ac:dyDescent="0.2">
      <c r="A19" s="14"/>
      <c r="B19" s="14" t="s">
        <v>7</v>
      </c>
      <c r="C19" s="14"/>
      <c r="D19" s="20" t="s">
        <v>17</v>
      </c>
      <c r="F19" s="20" t="s">
        <v>17</v>
      </c>
      <c r="H19" s="33">
        <f t="shared" si="2"/>
        <v>977.08333333333337</v>
      </c>
      <c r="I19" s="18"/>
      <c r="J19" s="15">
        <f>SUM(J20:J21)</f>
        <v>1161</v>
      </c>
      <c r="K19" s="15">
        <f t="shared" ref="K19:U19" si="3">SUM(K20:K21)</f>
        <v>1169</v>
      </c>
      <c r="L19" s="15">
        <f t="shared" si="3"/>
        <v>1139</v>
      </c>
      <c r="M19" s="15">
        <f t="shared" si="3"/>
        <v>1096</v>
      </c>
      <c r="N19" s="15">
        <f t="shared" si="3"/>
        <v>1022</v>
      </c>
      <c r="O19" s="15">
        <f t="shared" si="3"/>
        <v>948</v>
      </c>
      <c r="P19" s="15">
        <f t="shared" si="3"/>
        <v>913</v>
      </c>
      <c r="Q19" s="15">
        <f t="shared" si="3"/>
        <v>915</v>
      </c>
      <c r="R19" s="15">
        <f t="shared" si="3"/>
        <v>871</v>
      </c>
      <c r="S19" s="15">
        <f t="shared" si="3"/>
        <v>847</v>
      </c>
      <c r="T19" s="15">
        <f t="shared" si="3"/>
        <v>806</v>
      </c>
      <c r="U19" s="15">
        <f t="shared" si="3"/>
        <v>838</v>
      </c>
    </row>
    <row r="20" spans="1:21" s="16" customFormat="1" x14ac:dyDescent="0.2">
      <c r="A20" s="14"/>
      <c r="B20" s="14"/>
      <c r="C20" s="14" t="s">
        <v>4</v>
      </c>
      <c r="D20" s="20" t="s">
        <v>17</v>
      </c>
      <c r="F20" s="20" t="s">
        <v>17</v>
      </c>
      <c r="H20" s="33">
        <f t="shared" si="2"/>
        <v>607.75</v>
      </c>
      <c r="I20" s="18"/>
      <c r="J20" s="15">
        <v>739</v>
      </c>
      <c r="K20" s="15">
        <v>751</v>
      </c>
      <c r="L20" s="15">
        <v>714</v>
      </c>
      <c r="M20" s="15">
        <v>680</v>
      </c>
      <c r="N20" s="15">
        <v>625</v>
      </c>
      <c r="O20" s="15">
        <v>582</v>
      </c>
      <c r="P20" s="15">
        <v>564</v>
      </c>
      <c r="Q20" s="15">
        <v>561</v>
      </c>
      <c r="R20" s="15">
        <v>532</v>
      </c>
      <c r="S20" s="15">
        <v>529</v>
      </c>
      <c r="T20" s="15">
        <v>492</v>
      </c>
      <c r="U20" s="15">
        <v>524</v>
      </c>
    </row>
    <row r="21" spans="1:21" s="16" customFormat="1" x14ac:dyDescent="0.2">
      <c r="A21" s="14"/>
      <c r="B21" s="14"/>
      <c r="C21" s="14" t="s">
        <v>5</v>
      </c>
      <c r="D21" s="20" t="s">
        <v>17</v>
      </c>
      <c r="F21" s="20" t="s">
        <v>17</v>
      </c>
      <c r="H21" s="33">
        <f t="shared" si="2"/>
        <v>369.33333333333331</v>
      </c>
      <c r="I21" s="18"/>
      <c r="J21" s="15">
        <v>422</v>
      </c>
      <c r="K21" s="15">
        <v>418</v>
      </c>
      <c r="L21" s="15">
        <v>425</v>
      </c>
      <c r="M21" s="15">
        <v>416</v>
      </c>
      <c r="N21" s="15">
        <v>397</v>
      </c>
      <c r="O21" s="15">
        <v>366</v>
      </c>
      <c r="P21" s="15">
        <v>349</v>
      </c>
      <c r="Q21" s="15">
        <v>354</v>
      </c>
      <c r="R21" s="15">
        <v>339</v>
      </c>
      <c r="S21" s="15">
        <v>318</v>
      </c>
      <c r="T21" s="15">
        <v>314</v>
      </c>
      <c r="U21" s="15">
        <v>314</v>
      </c>
    </row>
    <row r="22" spans="1:21" s="16" customFormat="1" x14ac:dyDescent="0.2">
      <c r="A22" s="26" t="s">
        <v>8</v>
      </c>
      <c r="B22" s="27"/>
      <c r="C22" s="27"/>
      <c r="D22" s="28" t="s">
        <v>17</v>
      </c>
      <c r="E22" s="27"/>
      <c r="F22" s="28" t="s">
        <v>17</v>
      </c>
      <c r="G22" s="27"/>
      <c r="H22" s="34">
        <f t="shared" si="2"/>
        <v>2163.8333333333335</v>
      </c>
      <c r="I22" s="19"/>
      <c r="J22" s="17">
        <v>2628</v>
      </c>
      <c r="K22" s="17">
        <v>2610</v>
      </c>
      <c r="L22" s="17">
        <v>2485</v>
      </c>
      <c r="M22" s="17">
        <v>2361</v>
      </c>
      <c r="N22" s="17">
        <v>2228</v>
      </c>
      <c r="O22" s="17">
        <v>2107</v>
      </c>
      <c r="P22" s="17">
        <v>2047</v>
      </c>
      <c r="Q22" s="17">
        <v>2043</v>
      </c>
      <c r="R22" s="17">
        <v>1947</v>
      </c>
      <c r="S22" s="17">
        <v>1870</v>
      </c>
      <c r="T22" s="17">
        <v>1794</v>
      </c>
      <c r="U22" s="17">
        <v>1846</v>
      </c>
    </row>
    <row r="23" spans="1:21" s="16" customFormat="1" x14ac:dyDescent="0.2">
      <c r="A23" s="30" t="s">
        <v>35</v>
      </c>
      <c r="B23" s="21"/>
      <c r="C23" s="21"/>
      <c r="D23" s="31" t="s">
        <v>17</v>
      </c>
      <c r="E23" s="21"/>
      <c r="F23" s="31" t="s">
        <v>17</v>
      </c>
      <c r="G23" s="21"/>
      <c r="H23" s="34">
        <f>AVERAGE(J23:U23)</f>
        <v>3641</v>
      </c>
      <c r="I23" s="19"/>
      <c r="J23" s="17">
        <v>4146</v>
      </c>
      <c r="K23" s="17">
        <v>4103</v>
      </c>
      <c r="L23" s="17">
        <v>4023</v>
      </c>
      <c r="M23" s="17">
        <v>3889</v>
      </c>
      <c r="N23" s="17">
        <v>3750</v>
      </c>
      <c r="O23" s="17">
        <v>3611</v>
      </c>
      <c r="P23" s="17">
        <v>3569</v>
      </c>
      <c r="Q23" s="17">
        <v>3468</v>
      </c>
      <c r="R23" s="17">
        <v>3338</v>
      </c>
      <c r="S23" s="17">
        <v>3233</v>
      </c>
      <c r="T23" s="17">
        <v>3241</v>
      </c>
      <c r="U23" s="17">
        <v>3321</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2.0424583505438525</v>
      </c>
      <c r="I25" s="15"/>
      <c r="J25" s="18">
        <f t="shared" ref="J25:U25" si="5">IF(J16="","",100*J16/$F25)</f>
        <v>2.5247831474597273</v>
      </c>
      <c r="K25" s="18">
        <f t="shared" si="5"/>
        <v>2.4800357978796641</v>
      </c>
      <c r="L25" s="18">
        <f t="shared" si="5"/>
        <v>2.3165358667217402</v>
      </c>
      <c r="M25" s="18">
        <f t="shared" si="5"/>
        <v>2.1771306622607738</v>
      </c>
      <c r="N25" s="18">
        <f t="shared" si="5"/>
        <v>2.0755885997521686</v>
      </c>
      <c r="O25" s="18">
        <f t="shared" si="5"/>
        <v>1.9946991601266695</v>
      </c>
      <c r="P25" s="18">
        <f t="shared" si="5"/>
        <v>1.9516728624535316</v>
      </c>
      <c r="Q25" s="18">
        <f t="shared" si="5"/>
        <v>1.9413465510119785</v>
      </c>
      <c r="R25" s="18">
        <f t="shared" si="5"/>
        <v>1.8518518518518519</v>
      </c>
      <c r="S25" s="18">
        <f t="shared" si="5"/>
        <v>1.7606361007847997</v>
      </c>
      <c r="T25" s="18">
        <f t="shared" si="5"/>
        <v>1.7003992840424067</v>
      </c>
      <c r="U25" s="18">
        <f t="shared" si="5"/>
        <v>1.7348203221809171</v>
      </c>
    </row>
    <row r="26" spans="1:21" s="16" customFormat="1" x14ac:dyDescent="0.2">
      <c r="A26" s="14"/>
      <c r="B26" s="14" t="s">
        <v>4</v>
      </c>
      <c r="C26" s="14"/>
      <c r="D26" s="20" t="s">
        <v>11</v>
      </c>
      <c r="F26" s="15">
        <v>28786</v>
      </c>
      <c r="H26" s="35">
        <f t="shared" si="4"/>
        <v>2.1784316450126218</v>
      </c>
      <c r="I26" s="15"/>
      <c r="J26" s="18">
        <f t="shared" ref="J26:U26" si="6">IF(J17="","",100*J17/$F26)</f>
        <v>2.6922809699159314</v>
      </c>
      <c r="K26" s="18">
        <f t="shared" si="6"/>
        <v>2.6575418606266936</v>
      </c>
      <c r="L26" s="18">
        <f t="shared" si="6"/>
        <v>2.4734245813937332</v>
      </c>
      <c r="M26" s="18">
        <f t="shared" si="6"/>
        <v>2.3205725005210867</v>
      </c>
      <c r="N26" s="18">
        <f t="shared" si="6"/>
        <v>2.1781421524352114</v>
      </c>
      <c r="O26" s="18">
        <f t="shared" si="6"/>
        <v>2.171194330577364</v>
      </c>
      <c r="P26" s="18">
        <f t="shared" si="6"/>
        <v>2.0808726464253455</v>
      </c>
      <c r="Q26" s="18">
        <f t="shared" si="6"/>
        <v>2.014868338775794</v>
      </c>
      <c r="R26" s="18">
        <f t="shared" si="6"/>
        <v>1.9245466546237755</v>
      </c>
      <c r="S26" s="18">
        <f t="shared" si="6"/>
        <v>1.8550684360452998</v>
      </c>
      <c r="T26" s="18">
        <f t="shared" si="6"/>
        <v>1.8376988814006809</v>
      </c>
      <c r="U26" s="18">
        <f t="shared" si="6"/>
        <v>1.9349683874105468</v>
      </c>
    </row>
    <row r="27" spans="1:21" s="16" customFormat="1" x14ac:dyDescent="0.2">
      <c r="A27" s="14"/>
      <c r="B27" s="14" t="s">
        <v>5</v>
      </c>
      <c r="C27" s="14"/>
      <c r="D27" s="20" t="s">
        <v>11</v>
      </c>
      <c r="F27" s="15">
        <v>29318</v>
      </c>
      <c r="H27" s="35">
        <f t="shared" si="4"/>
        <v>1.9089524069399912</v>
      </c>
      <c r="I27" s="15"/>
      <c r="J27" s="18">
        <f t="shared" ref="J27:U27" si="7">IF(J18="","",100*J18/$F27)</f>
        <v>2.3603247151920321</v>
      </c>
      <c r="K27" s="18">
        <f t="shared" si="7"/>
        <v>2.3057507333378813</v>
      </c>
      <c r="L27" s="18">
        <f t="shared" si="7"/>
        <v>2.1624940309707346</v>
      </c>
      <c r="M27" s="18">
        <f t="shared" si="7"/>
        <v>2.0362916979330103</v>
      </c>
      <c r="N27" s="18">
        <f t="shared" si="7"/>
        <v>1.9748959683470906</v>
      </c>
      <c r="O27" s="18">
        <f t="shared" si="7"/>
        <v>1.8214066443822907</v>
      </c>
      <c r="P27" s="18">
        <f t="shared" si="7"/>
        <v>1.8248175182481752</v>
      </c>
      <c r="Q27" s="18">
        <f t="shared" si="7"/>
        <v>1.8691588785046729</v>
      </c>
      <c r="R27" s="18">
        <f t="shared" si="7"/>
        <v>1.7804761579916775</v>
      </c>
      <c r="S27" s="18">
        <f t="shared" si="7"/>
        <v>1.6679173204174909</v>
      </c>
      <c r="T27" s="18">
        <f t="shared" si="7"/>
        <v>1.5655911044409578</v>
      </c>
      <c r="U27" s="18">
        <f t="shared" si="7"/>
        <v>1.5383041135138822</v>
      </c>
    </row>
    <row r="28" spans="1:21" s="16" customFormat="1" x14ac:dyDescent="0.2">
      <c r="A28" s="14" t="s">
        <v>7</v>
      </c>
      <c r="B28" s="14"/>
      <c r="C28" s="14"/>
      <c r="D28" s="20" t="s">
        <v>12</v>
      </c>
      <c r="F28" s="15">
        <v>20576</v>
      </c>
      <c r="H28" s="35">
        <f t="shared" si="4"/>
        <v>4.7486553913945055</v>
      </c>
      <c r="I28" s="15"/>
      <c r="J28" s="18">
        <f t="shared" ref="J28:U28" si="8">IF(J19="","",100*J19/$F28)</f>
        <v>5.6424961119751167</v>
      </c>
      <c r="K28" s="18">
        <f t="shared" si="8"/>
        <v>5.6813763608087093</v>
      </c>
      <c r="L28" s="18">
        <f t="shared" si="8"/>
        <v>5.5355754276827369</v>
      </c>
      <c r="M28" s="18">
        <f t="shared" si="8"/>
        <v>5.3265940902021773</v>
      </c>
      <c r="N28" s="18">
        <f t="shared" si="8"/>
        <v>4.9669517884914463</v>
      </c>
      <c r="O28" s="18">
        <f t="shared" si="8"/>
        <v>4.6073094867807152</v>
      </c>
      <c r="P28" s="18">
        <f t="shared" si="8"/>
        <v>4.4372083981337482</v>
      </c>
      <c r="Q28" s="18">
        <f t="shared" si="8"/>
        <v>4.4469284603421464</v>
      </c>
      <c r="R28" s="18">
        <f t="shared" si="8"/>
        <v>4.2330870917573868</v>
      </c>
      <c r="S28" s="18">
        <f t="shared" si="8"/>
        <v>4.1164463452566098</v>
      </c>
      <c r="T28" s="18">
        <f t="shared" si="8"/>
        <v>3.9171850699844479</v>
      </c>
      <c r="U28" s="18">
        <f t="shared" si="8"/>
        <v>4.0727060653188181</v>
      </c>
    </row>
    <row r="29" spans="1:21" s="16" customFormat="1" x14ac:dyDescent="0.2">
      <c r="A29" s="14"/>
      <c r="B29" s="14" t="s">
        <v>4</v>
      </c>
      <c r="C29" s="14"/>
      <c r="D29" s="20" t="s">
        <v>12</v>
      </c>
      <c r="F29" s="15">
        <v>11501</v>
      </c>
      <c r="H29" s="35">
        <f t="shared" si="4"/>
        <v>5.2843231023389272</v>
      </c>
      <c r="I29" s="15"/>
      <c r="J29" s="18">
        <f t="shared" ref="J29:U29" si="9">IF(J20="","",100*J20/$F29)</f>
        <v>6.4255282149378319</v>
      </c>
      <c r="K29" s="18">
        <f t="shared" si="9"/>
        <v>6.5298669680897312</v>
      </c>
      <c r="L29" s="18">
        <f t="shared" si="9"/>
        <v>6.2081558125380401</v>
      </c>
      <c r="M29" s="18">
        <f t="shared" si="9"/>
        <v>5.9125293452743239</v>
      </c>
      <c r="N29" s="18">
        <f t="shared" si="9"/>
        <v>5.4343100599947833</v>
      </c>
      <c r="O29" s="18">
        <f t="shared" si="9"/>
        <v>5.0604295278671421</v>
      </c>
      <c r="P29" s="18">
        <f t="shared" si="9"/>
        <v>4.9039213981392926</v>
      </c>
      <c r="Q29" s="18">
        <f t="shared" si="9"/>
        <v>4.8778367098513176</v>
      </c>
      <c r="R29" s="18">
        <f t="shared" si="9"/>
        <v>4.6256847230675593</v>
      </c>
      <c r="S29" s="18">
        <f t="shared" si="9"/>
        <v>4.5996000347795842</v>
      </c>
      <c r="T29" s="18">
        <f t="shared" si="9"/>
        <v>4.2778888792278931</v>
      </c>
      <c r="U29" s="18">
        <f t="shared" si="9"/>
        <v>4.5561255542996264</v>
      </c>
    </row>
    <row r="30" spans="1:21" s="16" customFormat="1" x14ac:dyDescent="0.2">
      <c r="A30" s="14"/>
      <c r="B30" s="14" t="s">
        <v>5</v>
      </c>
      <c r="C30" s="14"/>
      <c r="D30" s="20" t="s">
        <v>12</v>
      </c>
      <c r="F30" s="15">
        <v>9075</v>
      </c>
      <c r="H30" s="35">
        <f t="shared" si="4"/>
        <v>4.0697887970615234</v>
      </c>
      <c r="I30" s="15"/>
      <c r="J30" s="18">
        <f t="shared" ref="J30:U30" si="10">IF(J21="","",100*J21/$F30)</f>
        <v>4.6501377410468319</v>
      </c>
      <c r="K30" s="18">
        <f t="shared" si="10"/>
        <v>4.6060606060606064</v>
      </c>
      <c r="L30" s="18">
        <f t="shared" si="10"/>
        <v>4.6831955922865012</v>
      </c>
      <c r="M30" s="18">
        <f t="shared" si="10"/>
        <v>4.5840220385674932</v>
      </c>
      <c r="N30" s="18">
        <f t="shared" si="10"/>
        <v>4.3746556473829203</v>
      </c>
      <c r="O30" s="18">
        <f t="shared" si="10"/>
        <v>4.0330578512396693</v>
      </c>
      <c r="P30" s="18">
        <f t="shared" si="10"/>
        <v>3.8457300275482096</v>
      </c>
      <c r="Q30" s="18">
        <f t="shared" si="10"/>
        <v>3.9008264462809916</v>
      </c>
      <c r="R30" s="18">
        <f t="shared" si="10"/>
        <v>3.7355371900826446</v>
      </c>
      <c r="S30" s="18">
        <f t="shared" si="10"/>
        <v>3.5041322314049586</v>
      </c>
      <c r="T30" s="18">
        <f t="shared" si="10"/>
        <v>3.4600550964187327</v>
      </c>
      <c r="U30" s="18">
        <f t="shared" si="10"/>
        <v>3.4600550964187327</v>
      </c>
    </row>
    <row r="31" spans="1:21" s="16" customFormat="1" x14ac:dyDescent="0.2">
      <c r="A31" s="26" t="s">
        <v>8</v>
      </c>
      <c r="B31" s="27"/>
      <c r="C31" s="27"/>
      <c r="D31" s="28" t="s">
        <v>13</v>
      </c>
      <c r="E31" s="27"/>
      <c r="F31" s="17">
        <v>78681</v>
      </c>
      <c r="G31" s="21"/>
      <c r="H31" s="36">
        <f t="shared" si="4"/>
        <v>2.7501345093902385</v>
      </c>
      <c r="I31" s="17"/>
      <c r="J31" s="19">
        <f t="shared" ref="J31:U31" si="11">IF(J22="","",100*J22/$F31)</f>
        <v>3.3400693941358144</v>
      </c>
      <c r="K31" s="19">
        <f t="shared" si="11"/>
        <v>3.317192206504747</v>
      </c>
      <c r="L31" s="19">
        <f t="shared" si="11"/>
        <v>3.1583228479556693</v>
      </c>
      <c r="M31" s="19">
        <f t="shared" si="11"/>
        <v>3.0007244442749839</v>
      </c>
      <c r="N31" s="19">
        <f t="shared" si="11"/>
        <v>2.8316874467787647</v>
      </c>
      <c r="O31" s="19">
        <f t="shared" si="11"/>
        <v>2.6779019077032573</v>
      </c>
      <c r="P31" s="19">
        <f t="shared" si="11"/>
        <v>2.6016446155997</v>
      </c>
      <c r="Q31" s="19">
        <f t="shared" si="11"/>
        <v>2.5965607961261297</v>
      </c>
      <c r="R31" s="19">
        <f t="shared" si="11"/>
        <v>2.4745491287604375</v>
      </c>
      <c r="S31" s="19">
        <f t="shared" si="11"/>
        <v>2.3766856038942059</v>
      </c>
      <c r="T31" s="19">
        <f t="shared" si="11"/>
        <v>2.2800930338963665</v>
      </c>
      <c r="U31" s="19">
        <f t="shared" si="11"/>
        <v>2.3461826870527829</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4:U34"/>
    <mergeCell ref="A35:U35"/>
    <mergeCell ref="A33:U33"/>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ED6BE-0800-4E26-A08A-EA13828332B5}">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2020</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1826.3333333333333</v>
      </c>
      <c r="I10" s="18"/>
      <c r="J10" s="15">
        <v>1513</v>
      </c>
      <c r="K10" s="15">
        <v>1530</v>
      </c>
      <c r="L10" s="15">
        <v>1682</v>
      </c>
      <c r="M10" s="15">
        <v>1959</v>
      </c>
      <c r="N10" s="15">
        <v>1988</v>
      </c>
      <c r="O10" s="15">
        <v>1921</v>
      </c>
      <c r="P10" s="15">
        <v>1914</v>
      </c>
      <c r="Q10" s="15">
        <v>1855</v>
      </c>
      <c r="R10" s="15">
        <v>1869</v>
      </c>
      <c r="S10" s="15">
        <v>1870</v>
      </c>
      <c r="T10" s="15">
        <v>1881</v>
      </c>
      <c r="U10" s="15">
        <v>1934</v>
      </c>
    </row>
    <row r="11" spans="1:21" s="16" customFormat="1" x14ac:dyDescent="0.2">
      <c r="A11" s="14"/>
      <c r="B11" s="14" t="s">
        <v>32</v>
      </c>
      <c r="C11" s="14"/>
      <c r="D11" s="20" t="s">
        <v>17</v>
      </c>
      <c r="F11" s="20" t="s">
        <v>17</v>
      </c>
      <c r="H11" s="33">
        <f>AVERAGE(J11:U11)</f>
        <v>651.58333333333337</v>
      </c>
      <c r="I11" s="18"/>
      <c r="J11" s="15">
        <v>540</v>
      </c>
      <c r="K11" s="15">
        <v>522</v>
      </c>
      <c r="L11" s="15">
        <v>607</v>
      </c>
      <c r="M11" s="15">
        <v>675</v>
      </c>
      <c r="N11" s="15">
        <v>679</v>
      </c>
      <c r="O11" s="15">
        <v>668</v>
      </c>
      <c r="P11" s="15">
        <v>688</v>
      </c>
      <c r="Q11" s="15">
        <v>706</v>
      </c>
      <c r="R11" s="15">
        <v>691</v>
      </c>
      <c r="S11" s="15">
        <v>667</v>
      </c>
      <c r="T11" s="15">
        <v>674</v>
      </c>
      <c r="U11" s="15">
        <v>702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1397.1666666666667</v>
      </c>
      <c r="I13" s="18"/>
      <c r="J13" s="15">
        <f>J17+J20</f>
        <v>1213</v>
      </c>
      <c r="K13" s="15">
        <f t="shared" ref="K13:U14" si="0">K17+K20</f>
        <v>1200</v>
      </c>
      <c r="L13" s="15">
        <f t="shared" si="0"/>
        <v>1289</v>
      </c>
      <c r="M13" s="15">
        <f t="shared" si="0"/>
        <v>1481</v>
      </c>
      <c r="N13" s="15">
        <f t="shared" si="0"/>
        <v>1485</v>
      </c>
      <c r="O13" s="15">
        <f t="shared" si="0"/>
        <v>1439</v>
      </c>
      <c r="P13" s="15">
        <f t="shared" si="0"/>
        <v>1448</v>
      </c>
      <c r="Q13" s="15">
        <f t="shared" si="0"/>
        <v>1422</v>
      </c>
      <c r="R13" s="15">
        <f t="shared" si="0"/>
        <v>1418</v>
      </c>
      <c r="S13" s="15">
        <f t="shared" si="0"/>
        <v>1417</v>
      </c>
      <c r="T13" s="15">
        <f t="shared" si="0"/>
        <v>1440</v>
      </c>
      <c r="U13" s="15">
        <f t="shared" si="0"/>
        <v>1514</v>
      </c>
    </row>
    <row r="14" spans="1:21" s="16" customFormat="1" x14ac:dyDescent="0.2">
      <c r="A14" s="14"/>
      <c r="B14" s="14" t="s">
        <v>5</v>
      </c>
      <c r="C14" s="14"/>
      <c r="D14" s="20" t="s">
        <v>17</v>
      </c>
      <c r="F14" s="20" t="s">
        <v>17</v>
      </c>
      <c r="H14" s="33">
        <f>AVERAGE(J14:U14)</f>
        <v>1080.75</v>
      </c>
      <c r="I14" s="18"/>
      <c r="J14" s="15">
        <f>J18+J21</f>
        <v>840</v>
      </c>
      <c r="K14" s="15">
        <f t="shared" si="0"/>
        <v>852</v>
      </c>
      <c r="L14" s="15">
        <f t="shared" si="0"/>
        <v>1000</v>
      </c>
      <c r="M14" s="15">
        <f t="shared" si="0"/>
        <v>1153</v>
      </c>
      <c r="N14" s="15">
        <f t="shared" si="0"/>
        <v>1182</v>
      </c>
      <c r="O14" s="15">
        <f t="shared" si="0"/>
        <v>1150</v>
      </c>
      <c r="P14" s="15">
        <f t="shared" si="0"/>
        <v>1154</v>
      </c>
      <c r="Q14" s="15">
        <f t="shared" si="0"/>
        <v>1139</v>
      </c>
      <c r="R14" s="15">
        <f t="shared" si="0"/>
        <v>1142</v>
      </c>
      <c r="S14" s="15">
        <f t="shared" si="0"/>
        <v>1120</v>
      </c>
      <c r="T14" s="15">
        <f t="shared" si="0"/>
        <v>1115</v>
      </c>
      <c r="U14" s="15">
        <f t="shared" si="0"/>
        <v>1122</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1427.1666666666667</v>
      </c>
      <c r="I16" s="18"/>
      <c r="J16" s="15">
        <f>SUM(J17:J18)</f>
        <v>1124</v>
      </c>
      <c r="K16" s="15">
        <f t="shared" ref="K16:U16" si="1">SUM(K17:K18)</f>
        <v>1131</v>
      </c>
      <c r="L16" s="15">
        <f t="shared" si="1"/>
        <v>1307</v>
      </c>
      <c r="M16" s="15">
        <f t="shared" si="1"/>
        <v>1548</v>
      </c>
      <c r="N16" s="15">
        <f t="shared" si="1"/>
        <v>1576</v>
      </c>
      <c r="O16" s="15">
        <f t="shared" si="1"/>
        <v>1531</v>
      </c>
      <c r="P16" s="15">
        <f t="shared" si="1"/>
        <v>1555</v>
      </c>
      <c r="Q16" s="15">
        <f t="shared" si="1"/>
        <v>1505</v>
      </c>
      <c r="R16" s="15">
        <f t="shared" si="1"/>
        <v>1486</v>
      </c>
      <c r="S16" s="15">
        <f t="shared" si="1"/>
        <v>1458</v>
      </c>
      <c r="T16" s="15">
        <f t="shared" si="1"/>
        <v>1432</v>
      </c>
      <c r="U16" s="15">
        <f t="shared" si="1"/>
        <v>1473</v>
      </c>
    </row>
    <row r="17" spans="1:21" s="16" customFormat="1" x14ac:dyDescent="0.2">
      <c r="A17" s="14"/>
      <c r="B17" s="14"/>
      <c r="C17" s="14" t="s">
        <v>4</v>
      </c>
      <c r="D17" s="20" t="s">
        <v>17</v>
      </c>
      <c r="F17" s="20" t="s">
        <v>17</v>
      </c>
      <c r="H17" s="33">
        <f t="shared" ref="H17:H22" si="2">AVERAGE(J17:U17)</f>
        <v>713.41666666666663</v>
      </c>
      <c r="I17" s="18"/>
      <c r="J17" s="15">
        <v>577</v>
      </c>
      <c r="K17" s="15">
        <v>572</v>
      </c>
      <c r="L17" s="15">
        <v>631</v>
      </c>
      <c r="M17" s="15">
        <v>753</v>
      </c>
      <c r="N17" s="15">
        <v>766</v>
      </c>
      <c r="O17" s="15">
        <v>742</v>
      </c>
      <c r="P17" s="15">
        <v>771</v>
      </c>
      <c r="Q17" s="15">
        <v>750</v>
      </c>
      <c r="R17" s="15">
        <v>743</v>
      </c>
      <c r="S17" s="15">
        <v>740</v>
      </c>
      <c r="T17" s="15">
        <v>737</v>
      </c>
      <c r="U17" s="15">
        <v>779</v>
      </c>
    </row>
    <row r="18" spans="1:21" s="16" customFormat="1" x14ac:dyDescent="0.2">
      <c r="A18" s="14"/>
      <c r="B18" s="14"/>
      <c r="C18" s="14" t="s">
        <v>5</v>
      </c>
      <c r="D18" s="20" t="s">
        <v>17</v>
      </c>
      <c r="F18" s="20" t="s">
        <v>17</v>
      </c>
      <c r="H18" s="33">
        <f t="shared" si="2"/>
        <v>713.75</v>
      </c>
      <c r="I18" s="18"/>
      <c r="J18" s="15">
        <v>547</v>
      </c>
      <c r="K18" s="15">
        <v>559</v>
      </c>
      <c r="L18" s="15">
        <v>676</v>
      </c>
      <c r="M18" s="15">
        <v>795</v>
      </c>
      <c r="N18" s="15">
        <v>810</v>
      </c>
      <c r="O18" s="15">
        <v>789</v>
      </c>
      <c r="P18" s="15">
        <v>784</v>
      </c>
      <c r="Q18" s="15">
        <v>755</v>
      </c>
      <c r="R18" s="15">
        <v>743</v>
      </c>
      <c r="S18" s="15">
        <v>718</v>
      </c>
      <c r="T18" s="15">
        <v>695</v>
      </c>
      <c r="U18" s="15">
        <v>694</v>
      </c>
    </row>
    <row r="19" spans="1:21" s="16" customFormat="1" x14ac:dyDescent="0.2">
      <c r="A19" s="14"/>
      <c r="B19" s="14" t="s">
        <v>7</v>
      </c>
      <c r="C19" s="14"/>
      <c r="D19" s="20" t="s">
        <v>17</v>
      </c>
      <c r="F19" s="20" t="s">
        <v>17</v>
      </c>
      <c r="H19" s="33">
        <f t="shared" si="2"/>
        <v>1050.75</v>
      </c>
      <c r="I19" s="18"/>
      <c r="J19" s="15">
        <f>SUM(J20:J21)</f>
        <v>929</v>
      </c>
      <c r="K19" s="15">
        <f t="shared" ref="K19:U19" si="3">SUM(K20:K21)</f>
        <v>921</v>
      </c>
      <c r="L19" s="15">
        <f t="shared" si="3"/>
        <v>982</v>
      </c>
      <c r="M19" s="15">
        <f t="shared" si="3"/>
        <v>1086</v>
      </c>
      <c r="N19" s="15">
        <f t="shared" si="3"/>
        <v>1091</v>
      </c>
      <c r="O19" s="15">
        <f t="shared" si="3"/>
        <v>1058</v>
      </c>
      <c r="P19" s="15">
        <f t="shared" si="3"/>
        <v>1047</v>
      </c>
      <c r="Q19" s="15">
        <f t="shared" si="3"/>
        <v>1056</v>
      </c>
      <c r="R19" s="15">
        <f t="shared" si="3"/>
        <v>1074</v>
      </c>
      <c r="S19" s="15">
        <f t="shared" si="3"/>
        <v>1079</v>
      </c>
      <c r="T19" s="15">
        <f t="shared" si="3"/>
        <v>1123</v>
      </c>
      <c r="U19" s="15">
        <f t="shared" si="3"/>
        <v>1163</v>
      </c>
    </row>
    <row r="20" spans="1:21" s="16" customFormat="1" x14ac:dyDescent="0.2">
      <c r="A20" s="14"/>
      <c r="B20" s="14"/>
      <c r="C20" s="14" t="s">
        <v>4</v>
      </c>
      <c r="D20" s="20" t="s">
        <v>17</v>
      </c>
      <c r="F20" s="20" t="s">
        <v>17</v>
      </c>
      <c r="H20" s="33">
        <f t="shared" si="2"/>
        <v>683.75</v>
      </c>
      <c r="I20" s="18"/>
      <c r="J20" s="15">
        <v>636</v>
      </c>
      <c r="K20" s="15">
        <v>628</v>
      </c>
      <c r="L20" s="15">
        <v>658</v>
      </c>
      <c r="M20" s="15">
        <v>728</v>
      </c>
      <c r="N20" s="15">
        <v>719</v>
      </c>
      <c r="O20" s="15">
        <v>697</v>
      </c>
      <c r="P20" s="15">
        <v>677</v>
      </c>
      <c r="Q20" s="15">
        <v>672</v>
      </c>
      <c r="R20" s="15">
        <v>675</v>
      </c>
      <c r="S20" s="15">
        <v>677</v>
      </c>
      <c r="T20" s="15">
        <v>703</v>
      </c>
      <c r="U20" s="15">
        <v>735</v>
      </c>
    </row>
    <row r="21" spans="1:21" s="16" customFormat="1" x14ac:dyDescent="0.2">
      <c r="A21" s="14"/>
      <c r="B21" s="14"/>
      <c r="C21" s="14" t="s">
        <v>5</v>
      </c>
      <c r="D21" s="20" t="s">
        <v>17</v>
      </c>
      <c r="F21" s="20" t="s">
        <v>17</v>
      </c>
      <c r="H21" s="33">
        <f t="shared" si="2"/>
        <v>367</v>
      </c>
      <c r="I21" s="18"/>
      <c r="J21" s="15">
        <v>293</v>
      </c>
      <c r="K21" s="15">
        <v>293</v>
      </c>
      <c r="L21" s="15">
        <v>324</v>
      </c>
      <c r="M21" s="15">
        <v>358</v>
      </c>
      <c r="N21" s="15">
        <v>372</v>
      </c>
      <c r="O21" s="15">
        <v>361</v>
      </c>
      <c r="P21" s="15">
        <v>370</v>
      </c>
      <c r="Q21" s="15">
        <v>384</v>
      </c>
      <c r="R21" s="15">
        <v>399</v>
      </c>
      <c r="S21" s="15">
        <v>402</v>
      </c>
      <c r="T21" s="15">
        <v>420</v>
      </c>
      <c r="U21" s="15">
        <v>428</v>
      </c>
    </row>
    <row r="22" spans="1:21" s="16" customFormat="1" x14ac:dyDescent="0.2">
      <c r="A22" s="26" t="s">
        <v>8</v>
      </c>
      <c r="B22" s="27"/>
      <c r="C22" s="27"/>
      <c r="D22" s="28" t="s">
        <v>17</v>
      </c>
      <c r="E22" s="27"/>
      <c r="F22" s="28" t="s">
        <v>17</v>
      </c>
      <c r="G22" s="27"/>
      <c r="H22" s="34">
        <f t="shared" si="2"/>
        <v>2477.9166666666665</v>
      </c>
      <c r="I22" s="19"/>
      <c r="J22" s="17">
        <v>2053</v>
      </c>
      <c r="K22" s="17">
        <v>2052</v>
      </c>
      <c r="L22" s="17">
        <v>2289</v>
      </c>
      <c r="M22" s="17">
        <v>2634</v>
      </c>
      <c r="N22" s="17">
        <v>2667</v>
      </c>
      <c r="O22" s="17">
        <v>2589</v>
      </c>
      <c r="P22" s="17">
        <v>2602</v>
      </c>
      <c r="Q22" s="17">
        <v>2561</v>
      </c>
      <c r="R22" s="17">
        <v>2560</v>
      </c>
      <c r="S22" s="17">
        <v>2537</v>
      </c>
      <c r="T22" s="17">
        <v>2555</v>
      </c>
      <c r="U22" s="17">
        <v>2636</v>
      </c>
    </row>
    <row r="23" spans="1:21" s="16" customFormat="1" x14ac:dyDescent="0.2">
      <c r="A23" s="30" t="s">
        <v>35</v>
      </c>
      <c r="B23" s="21"/>
      <c r="C23" s="21"/>
      <c r="D23" s="31" t="s">
        <v>17</v>
      </c>
      <c r="E23" s="21"/>
      <c r="F23" s="31" t="s">
        <v>17</v>
      </c>
      <c r="G23" s="21"/>
      <c r="H23" s="34">
        <f>AVERAGE(J23:U23)</f>
        <v>3828.4166666666665</v>
      </c>
      <c r="I23" s="19"/>
      <c r="J23" s="17">
        <v>3214</v>
      </c>
      <c r="K23" s="17">
        <v>3184</v>
      </c>
      <c r="L23" s="17">
        <v>3486</v>
      </c>
      <c r="M23" s="17">
        <v>3903</v>
      </c>
      <c r="N23" s="17">
        <v>3945</v>
      </c>
      <c r="O23" s="17">
        <v>3965</v>
      </c>
      <c r="P23" s="17">
        <v>4039</v>
      </c>
      <c r="Q23" s="17">
        <v>3980</v>
      </c>
      <c r="R23" s="17">
        <v>3970</v>
      </c>
      <c r="S23" s="17">
        <v>3949</v>
      </c>
      <c r="T23" s="17">
        <v>4082</v>
      </c>
      <c r="U23" s="17">
        <v>4224</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2.4562279131671949</v>
      </c>
      <c r="I25" s="15"/>
      <c r="J25" s="18">
        <f t="shared" ref="J25:U25" si="5">IF(J16="","",100*J16/$F25)</f>
        <v>1.9344623433842765</v>
      </c>
      <c r="K25" s="18">
        <f t="shared" si="5"/>
        <v>1.946509706732755</v>
      </c>
      <c r="L25" s="18">
        <f t="shared" si="5"/>
        <v>2.2494148423516451</v>
      </c>
      <c r="M25" s="18">
        <f t="shared" si="5"/>
        <v>2.6641883519206941</v>
      </c>
      <c r="N25" s="18">
        <f t="shared" si="5"/>
        <v>2.7123778053146084</v>
      </c>
      <c r="O25" s="18">
        <f t="shared" si="5"/>
        <v>2.6349304695029603</v>
      </c>
      <c r="P25" s="18">
        <f t="shared" si="5"/>
        <v>2.6762357152691725</v>
      </c>
      <c r="Q25" s="18">
        <f t="shared" si="5"/>
        <v>2.5901831199228971</v>
      </c>
      <c r="R25" s="18">
        <f t="shared" si="5"/>
        <v>2.5574831336913122</v>
      </c>
      <c r="S25" s="18">
        <f t="shared" si="5"/>
        <v>2.509293680297398</v>
      </c>
      <c r="T25" s="18">
        <f t="shared" si="5"/>
        <v>2.4645463307173343</v>
      </c>
      <c r="U25" s="18">
        <f t="shared" si="5"/>
        <v>2.5351094589012804</v>
      </c>
    </row>
    <row r="26" spans="1:21" s="16" customFormat="1" x14ac:dyDescent="0.2">
      <c r="A26" s="14"/>
      <c r="B26" s="14" t="s">
        <v>4</v>
      </c>
      <c r="C26" s="14"/>
      <c r="D26" s="20" t="s">
        <v>11</v>
      </c>
      <c r="F26" s="15">
        <v>28786</v>
      </c>
      <c r="H26" s="35">
        <f t="shared" si="4"/>
        <v>2.4783459552097082</v>
      </c>
      <c r="I26" s="15"/>
      <c r="J26" s="18">
        <f t="shared" ref="J26:U26" si="6">IF(J17="","",100*J17/$F26)</f>
        <v>2.0044466059890222</v>
      </c>
      <c r="K26" s="18">
        <f t="shared" si="6"/>
        <v>1.9870770513444036</v>
      </c>
      <c r="L26" s="18">
        <f t="shared" si="6"/>
        <v>2.1920377961509065</v>
      </c>
      <c r="M26" s="18">
        <f t="shared" si="6"/>
        <v>2.6158549294796081</v>
      </c>
      <c r="N26" s="18">
        <f t="shared" si="6"/>
        <v>2.6610157715556175</v>
      </c>
      <c r="O26" s="18">
        <f t="shared" si="6"/>
        <v>2.5776419092614464</v>
      </c>
      <c r="P26" s="18">
        <f t="shared" si="6"/>
        <v>2.6783853262002362</v>
      </c>
      <c r="Q26" s="18">
        <f t="shared" si="6"/>
        <v>2.6054331966928368</v>
      </c>
      <c r="R26" s="18">
        <f t="shared" si="6"/>
        <v>2.5811158201903703</v>
      </c>
      <c r="S26" s="18">
        <f t="shared" si="6"/>
        <v>2.5706940874035991</v>
      </c>
      <c r="T26" s="18">
        <f t="shared" si="6"/>
        <v>2.5602723546168278</v>
      </c>
      <c r="U26" s="18">
        <f t="shared" si="6"/>
        <v>2.7061766136316265</v>
      </c>
    </row>
    <row r="27" spans="1:21" s="16" customFormat="1" x14ac:dyDescent="0.2">
      <c r="A27" s="14"/>
      <c r="B27" s="14" t="s">
        <v>5</v>
      </c>
      <c r="C27" s="14"/>
      <c r="D27" s="20" t="s">
        <v>11</v>
      </c>
      <c r="F27" s="15">
        <v>29318</v>
      </c>
      <c r="H27" s="35">
        <f t="shared" si="4"/>
        <v>2.4345112217750189</v>
      </c>
      <c r="I27" s="15"/>
      <c r="J27" s="18">
        <f t="shared" ref="J27:U27" si="7">IF(J18="","",100*J18/$F27)</f>
        <v>1.8657480046387884</v>
      </c>
      <c r="K27" s="18">
        <f t="shared" si="7"/>
        <v>1.9066784910294017</v>
      </c>
      <c r="L27" s="18">
        <f t="shared" si="7"/>
        <v>2.3057507333378813</v>
      </c>
      <c r="M27" s="18">
        <f t="shared" si="7"/>
        <v>2.7116447233781296</v>
      </c>
      <c r="N27" s="18">
        <f t="shared" si="7"/>
        <v>2.7628078313663962</v>
      </c>
      <c r="O27" s="18">
        <f t="shared" si="7"/>
        <v>2.6911794801828228</v>
      </c>
      <c r="P27" s="18">
        <f t="shared" si="7"/>
        <v>2.6741251108534008</v>
      </c>
      <c r="Q27" s="18">
        <f t="shared" si="7"/>
        <v>2.5752097687427518</v>
      </c>
      <c r="R27" s="18">
        <f t="shared" si="7"/>
        <v>2.5342792823521387</v>
      </c>
      <c r="S27" s="18">
        <f t="shared" si="7"/>
        <v>2.4490074357050275</v>
      </c>
      <c r="T27" s="18">
        <f t="shared" si="7"/>
        <v>2.3705573367896857</v>
      </c>
      <c r="U27" s="18">
        <f t="shared" si="7"/>
        <v>2.367146462923801</v>
      </c>
    </row>
    <row r="28" spans="1:21" s="16" customFormat="1" x14ac:dyDescent="0.2">
      <c r="A28" s="14" t="s">
        <v>7</v>
      </c>
      <c r="B28" s="14"/>
      <c r="C28" s="14"/>
      <c r="D28" s="20" t="s">
        <v>12</v>
      </c>
      <c r="F28" s="15">
        <v>20576</v>
      </c>
      <c r="H28" s="35">
        <f t="shared" si="4"/>
        <v>5.1066776827371694</v>
      </c>
      <c r="I28" s="15"/>
      <c r="J28" s="18">
        <f t="shared" ref="J28:U28" si="8">IF(J19="","",100*J19/$F28)</f>
        <v>4.5149688958009335</v>
      </c>
      <c r="K28" s="18">
        <f t="shared" si="8"/>
        <v>4.4760886469673409</v>
      </c>
      <c r="L28" s="18">
        <f t="shared" si="8"/>
        <v>4.7725505443234839</v>
      </c>
      <c r="M28" s="18">
        <f t="shared" si="8"/>
        <v>5.2779937791601865</v>
      </c>
      <c r="N28" s="18">
        <f t="shared" si="8"/>
        <v>5.3022939346811819</v>
      </c>
      <c r="O28" s="18">
        <f t="shared" si="8"/>
        <v>5.1419129082426132</v>
      </c>
      <c r="P28" s="18">
        <f t="shared" si="8"/>
        <v>5.0884525660964233</v>
      </c>
      <c r="Q28" s="18">
        <f t="shared" si="8"/>
        <v>5.132192846034215</v>
      </c>
      <c r="R28" s="18">
        <f t="shared" si="8"/>
        <v>5.2196734059097976</v>
      </c>
      <c r="S28" s="18">
        <f t="shared" si="8"/>
        <v>5.243973561430793</v>
      </c>
      <c r="T28" s="18">
        <f t="shared" si="8"/>
        <v>5.4578149300155525</v>
      </c>
      <c r="U28" s="18">
        <f t="shared" si="8"/>
        <v>5.6522161741835149</v>
      </c>
    </row>
    <row r="29" spans="1:21" s="16" customFormat="1" x14ac:dyDescent="0.2">
      <c r="A29" s="14"/>
      <c r="B29" s="14" t="s">
        <v>4</v>
      </c>
      <c r="C29" s="14"/>
      <c r="D29" s="20" t="s">
        <v>12</v>
      </c>
      <c r="F29" s="15">
        <v>11501</v>
      </c>
      <c r="H29" s="35">
        <f t="shared" si="4"/>
        <v>5.9451352056342923</v>
      </c>
      <c r="I29" s="15"/>
      <c r="J29" s="18">
        <f t="shared" ref="J29:U29" si="9">IF(J20="","",100*J20/$F29)</f>
        <v>5.5299539170506913</v>
      </c>
      <c r="K29" s="18">
        <f t="shared" si="9"/>
        <v>5.4603947482827584</v>
      </c>
      <c r="L29" s="18">
        <f t="shared" si="9"/>
        <v>5.7212416311625072</v>
      </c>
      <c r="M29" s="18">
        <f t="shared" si="9"/>
        <v>6.3298843578819231</v>
      </c>
      <c r="N29" s="18">
        <f t="shared" si="9"/>
        <v>6.2516302930179988</v>
      </c>
      <c r="O29" s="18">
        <f t="shared" si="9"/>
        <v>6.060342578906182</v>
      </c>
      <c r="P29" s="18">
        <f t="shared" si="9"/>
        <v>5.8864446569863489</v>
      </c>
      <c r="Q29" s="18">
        <f t="shared" si="9"/>
        <v>5.8429701765063911</v>
      </c>
      <c r="R29" s="18">
        <f t="shared" si="9"/>
        <v>5.8690548647943661</v>
      </c>
      <c r="S29" s="18">
        <f t="shared" si="9"/>
        <v>5.8864446569863489</v>
      </c>
      <c r="T29" s="18">
        <f t="shared" si="9"/>
        <v>6.1125119554821321</v>
      </c>
      <c r="U29" s="18">
        <f t="shared" si="9"/>
        <v>6.3907486305538646</v>
      </c>
    </row>
    <row r="30" spans="1:21" s="16" customFormat="1" x14ac:dyDescent="0.2">
      <c r="A30" s="14"/>
      <c r="B30" s="14" t="s">
        <v>5</v>
      </c>
      <c r="C30" s="14"/>
      <c r="D30" s="20" t="s">
        <v>12</v>
      </c>
      <c r="F30" s="15">
        <v>9075</v>
      </c>
      <c r="H30" s="35">
        <f t="shared" si="4"/>
        <v>4.0440771349862255</v>
      </c>
      <c r="I30" s="15"/>
      <c r="J30" s="18">
        <f t="shared" ref="J30:U30" si="10">IF(J21="","",100*J21/$F30)</f>
        <v>3.228650137741047</v>
      </c>
      <c r="K30" s="18">
        <f t="shared" si="10"/>
        <v>3.228650137741047</v>
      </c>
      <c r="L30" s="18">
        <f t="shared" si="10"/>
        <v>3.5702479338842976</v>
      </c>
      <c r="M30" s="18">
        <f t="shared" si="10"/>
        <v>3.9449035812672175</v>
      </c>
      <c r="N30" s="18">
        <f t="shared" si="10"/>
        <v>4.0991735537190079</v>
      </c>
      <c r="O30" s="18">
        <f t="shared" si="10"/>
        <v>3.9779614325068873</v>
      </c>
      <c r="P30" s="18">
        <f t="shared" si="10"/>
        <v>4.0771349862258957</v>
      </c>
      <c r="Q30" s="18">
        <f t="shared" si="10"/>
        <v>4.2314049586776861</v>
      </c>
      <c r="R30" s="18">
        <f t="shared" si="10"/>
        <v>4.3966942148760326</v>
      </c>
      <c r="S30" s="18">
        <f t="shared" si="10"/>
        <v>4.4297520661157028</v>
      </c>
      <c r="T30" s="18">
        <f t="shared" si="10"/>
        <v>4.6280991735537187</v>
      </c>
      <c r="U30" s="18">
        <f t="shared" si="10"/>
        <v>4.7162534435261705</v>
      </c>
    </row>
    <row r="31" spans="1:21" s="16" customFormat="1" x14ac:dyDescent="0.2">
      <c r="A31" s="26" t="s">
        <v>8</v>
      </c>
      <c r="B31" s="27"/>
      <c r="C31" s="27"/>
      <c r="D31" s="28" t="s">
        <v>13</v>
      </c>
      <c r="E31" s="27"/>
      <c r="F31" s="17">
        <v>78681</v>
      </c>
      <c r="G31" s="21"/>
      <c r="H31" s="36">
        <f t="shared" si="4"/>
        <v>3.149320250971221</v>
      </c>
      <c r="I31" s="17"/>
      <c r="J31" s="19">
        <f t="shared" ref="J31:U31" si="11">IF(J22="","",100*J22/$F31)</f>
        <v>2.6092703448100556</v>
      </c>
      <c r="K31" s="19">
        <f t="shared" si="11"/>
        <v>2.6079993899416634</v>
      </c>
      <c r="L31" s="19">
        <f t="shared" si="11"/>
        <v>2.9092156937507148</v>
      </c>
      <c r="M31" s="19">
        <f t="shared" si="11"/>
        <v>3.34769512334617</v>
      </c>
      <c r="N31" s="19">
        <f t="shared" si="11"/>
        <v>3.3896366340031268</v>
      </c>
      <c r="O31" s="19">
        <f t="shared" si="11"/>
        <v>3.290502154268502</v>
      </c>
      <c r="P31" s="19">
        <f t="shared" si="11"/>
        <v>3.307024567557606</v>
      </c>
      <c r="Q31" s="19">
        <f t="shared" si="11"/>
        <v>3.2549154179535082</v>
      </c>
      <c r="R31" s="19">
        <f t="shared" si="11"/>
        <v>3.253644463085116</v>
      </c>
      <c r="S31" s="19">
        <f t="shared" si="11"/>
        <v>3.2244125011120857</v>
      </c>
      <c r="T31" s="19">
        <f t="shared" si="11"/>
        <v>3.2472896887431526</v>
      </c>
      <c r="U31" s="19">
        <f t="shared" si="11"/>
        <v>3.3502370330829554</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5DDD-C23A-4AB8-990F-238FBEDE6C20}">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70</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2019</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1419</v>
      </c>
      <c r="I10" s="18"/>
      <c r="J10" s="15">
        <v>1683</v>
      </c>
      <c r="K10" s="15">
        <v>1661</v>
      </c>
      <c r="L10" s="15">
        <v>1559</v>
      </c>
      <c r="M10" s="15">
        <v>1481</v>
      </c>
      <c r="N10" s="15">
        <v>1407</v>
      </c>
      <c r="O10" s="15">
        <v>1330</v>
      </c>
      <c r="P10" s="15">
        <v>1332</v>
      </c>
      <c r="Q10" s="15">
        <v>1290</v>
      </c>
      <c r="R10" s="15">
        <v>1279</v>
      </c>
      <c r="S10" s="15">
        <v>1274</v>
      </c>
      <c r="T10" s="15">
        <v>1309</v>
      </c>
      <c r="U10" s="15">
        <v>1423</v>
      </c>
    </row>
    <row r="11" spans="1:21" s="16" customFormat="1" x14ac:dyDescent="0.2">
      <c r="A11" s="14"/>
      <c r="B11" s="14" t="s">
        <v>32</v>
      </c>
      <c r="C11" s="14"/>
      <c r="D11" s="20" t="s">
        <v>17</v>
      </c>
      <c r="F11" s="20" t="s">
        <v>17</v>
      </c>
      <c r="H11" s="33">
        <f>AVERAGE(J11:U11)</f>
        <v>514.16666666666663</v>
      </c>
      <c r="I11" s="18"/>
      <c r="J11" s="15">
        <v>516</v>
      </c>
      <c r="K11" s="15">
        <v>523</v>
      </c>
      <c r="L11" s="15">
        <v>507</v>
      </c>
      <c r="M11" s="15">
        <v>501</v>
      </c>
      <c r="N11" s="15">
        <v>496</v>
      </c>
      <c r="O11" s="15">
        <v>466</v>
      </c>
      <c r="P11" s="15">
        <v>522</v>
      </c>
      <c r="Q11" s="15">
        <v>549</v>
      </c>
      <c r="R11" s="15">
        <v>535</v>
      </c>
      <c r="S11" s="15">
        <v>532</v>
      </c>
      <c r="T11" s="15">
        <v>504</v>
      </c>
      <c r="U11" s="15">
        <v>519</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1079.9166666666667</v>
      </c>
      <c r="I13" s="18"/>
      <c r="J13" s="15">
        <f>J17+J20</f>
        <v>1278</v>
      </c>
      <c r="K13" s="15">
        <f t="shared" ref="K13:U13" si="0">K17+K20</f>
        <v>1257</v>
      </c>
      <c r="L13" s="15">
        <f t="shared" si="0"/>
        <v>1190</v>
      </c>
      <c r="M13" s="15">
        <f t="shared" si="0"/>
        <v>1119</v>
      </c>
      <c r="N13" s="15">
        <f t="shared" si="0"/>
        <v>1060</v>
      </c>
      <c r="O13" s="15">
        <f t="shared" si="0"/>
        <v>1008</v>
      </c>
      <c r="P13" s="15">
        <f t="shared" si="0"/>
        <v>1015</v>
      </c>
      <c r="Q13" s="15">
        <f t="shared" si="0"/>
        <v>978</v>
      </c>
      <c r="R13" s="15">
        <f t="shared" si="0"/>
        <v>962</v>
      </c>
      <c r="S13" s="15">
        <f t="shared" si="0"/>
        <v>955</v>
      </c>
      <c r="T13" s="15">
        <f t="shared" si="0"/>
        <v>1004</v>
      </c>
      <c r="U13" s="15">
        <f t="shared" si="0"/>
        <v>1133</v>
      </c>
    </row>
    <row r="14" spans="1:21" s="16" customFormat="1" x14ac:dyDescent="0.2">
      <c r="A14" s="14"/>
      <c r="B14" s="14" t="s">
        <v>5</v>
      </c>
      <c r="C14" s="14"/>
      <c r="D14" s="20" t="s">
        <v>17</v>
      </c>
      <c r="F14" s="20" t="s">
        <v>17</v>
      </c>
      <c r="H14" s="33">
        <f>AVERAGE(J14:U14)</f>
        <v>853.25</v>
      </c>
      <c r="I14" s="18"/>
      <c r="J14" s="15">
        <f>J18+J21</f>
        <v>921</v>
      </c>
      <c r="K14" s="15">
        <f t="shared" ref="K14:U14" si="1">K18+K21</f>
        <v>927</v>
      </c>
      <c r="L14" s="15">
        <f t="shared" si="1"/>
        <v>876</v>
      </c>
      <c r="M14" s="15">
        <f t="shared" si="1"/>
        <v>863</v>
      </c>
      <c r="N14" s="15">
        <f t="shared" si="1"/>
        <v>843</v>
      </c>
      <c r="O14" s="15">
        <f t="shared" si="1"/>
        <v>788</v>
      </c>
      <c r="P14" s="15">
        <f t="shared" si="1"/>
        <v>839</v>
      </c>
      <c r="Q14" s="15">
        <f t="shared" si="1"/>
        <v>861</v>
      </c>
      <c r="R14" s="15">
        <f t="shared" si="1"/>
        <v>852</v>
      </c>
      <c r="S14" s="15">
        <f t="shared" si="1"/>
        <v>851</v>
      </c>
      <c r="T14" s="15">
        <f t="shared" si="1"/>
        <v>809</v>
      </c>
      <c r="U14" s="15">
        <f t="shared" si="1"/>
        <v>809</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1083.0833333333333</v>
      </c>
      <c r="I16" s="18"/>
      <c r="J16" s="15">
        <f>SUM(J17:J18)</f>
        <v>1194</v>
      </c>
      <c r="K16" s="15">
        <f t="shared" ref="K16:U16" si="2">SUM(K17:K18)</f>
        <v>1177</v>
      </c>
      <c r="L16" s="15">
        <f t="shared" si="2"/>
        <v>1116</v>
      </c>
      <c r="M16" s="15">
        <f t="shared" si="2"/>
        <v>1104</v>
      </c>
      <c r="N16" s="15">
        <f t="shared" si="2"/>
        <v>1060</v>
      </c>
      <c r="O16" s="15">
        <f t="shared" si="2"/>
        <v>1004</v>
      </c>
      <c r="P16" s="15">
        <f t="shared" si="2"/>
        <v>1075</v>
      </c>
      <c r="Q16" s="15">
        <f t="shared" si="2"/>
        <v>1058</v>
      </c>
      <c r="R16" s="15">
        <f t="shared" si="2"/>
        <v>1057</v>
      </c>
      <c r="S16" s="15">
        <f t="shared" si="2"/>
        <v>1044</v>
      </c>
      <c r="T16" s="15">
        <f t="shared" si="2"/>
        <v>1037</v>
      </c>
      <c r="U16" s="15">
        <f t="shared" si="2"/>
        <v>1071</v>
      </c>
    </row>
    <row r="17" spans="1:21" s="16" customFormat="1" x14ac:dyDescent="0.2">
      <c r="A17" s="14"/>
      <c r="B17" s="14"/>
      <c r="C17" s="14" t="s">
        <v>4</v>
      </c>
      <c r="D17" s="20" t="s">
        <v>17</v>
      </c>
      <c r="F17" s="20" t="s">
        <v>17</v>
      </c>
      <c r="H17" s="33">
        <f t="shared" ref="H17:H22" si="3">AVERAGE(J17:U17)</f>
        <v>553.83333333333337</v>
      </c>
      <c r="I17" s="18"/>
      <c r="J17" s="15">
        <v>631</v>
      </c>
      <c r="K17" s="15">
        <v>622</v>
      </c>
      <c r="L17" s="15">
        <v>591</v>
      </c>
      <c r="M17" s="15">
        <v>578</v>
      </c>
      <c r="N17" s="15">
        <v>561</v>
      </c>
      <c r="O17" s="15">
        <v>530</v>
      </c>
      <c r="P17" s="15">
        <v>537</v>
      </c>
      <c r="Q17" s="15">
        <v>521</v>
      </c>
      <c r="R17" s="15">
        <v>518</v>
      </c>
      <c r="S17" s="15">
        <v>501</v>
      </c>
      <c r="T17" s="15">
        <v>514</v>
      </c>
      <c r="U17" s="15">
        <v>542</v>
      </c>
    </row>
    <row r="18" spans="1:21" s="16" customFormat="1" x14ac:dyDescent="0.2">
      <c r="A18" s="14"/>
      <c r="B18" s="14"/>
      <c r="C18" s="14" t="s">
        <v>5</v>
      </c>
      <c r="D18" s="20" t="s">
        <v>17</v>
      </c>
      <c r="F18" s="20" t="s">
        <v>17</v>
      </c>
      <c r="H18" s="33">
        <f t="shared" si="3"/>
        <v>529.25</v>
      </c>
      <c r="I18" s="18"/>
      <c r="J18" s="15">
        <v>563</v>
      </c>
      <c r="K18" s="15">
        <v>555</v>
      </c>
      <c r="L18" s="15">
        <v>525</v>
      </c>
      <c r="M18" s="15">
        <v>526</v>
      </c>
      <c r="N18" s="15">
        <v>499</v>
      </c>
      <c r="O18" s="15">
        <v>474</v>
      </c>
      <c r="P18" s="15">
        <v>538</v>
      </c>
      <c r="Q18" s="15">
        <v>537</v>
      </c>
      <c r="R18" s="15">
        <v>539</v>
      </c>
      <c r="S18" s="15">
        <v>543</v>
      </c>
      <c r="T18" s="15">
        <v>523</v>
      </c>
      <c r="U18" s="15">
        <v>529</v>
      </c>
    </row>
    <row r="19" spans="1:21" s="16" customFormat="1" x14ac:dyDescent="0.2">
      <c r="A19" s="14"/>
      <c r="B19" s="14" t="s">
        <v>7</v>
      </c>
      <c r="C19" s="14"/>
      <c r="D19" s="20" t="s">
        <v>17</v>
      </c>
      <c r="F19" s="20" t="s">
        <v>17</v>
      </c>
      <c r="H19" s="33">
        <f t="shared" si="3"/>
        <v>850.08333333333337</v>
      </c>
      <c r="I19" s="18"/>
      <c r="J19" s="15">
        <f>SUM(J20:J21)</f>
        <v>1005</v>
      </c>
      <c r="K19" s="15">
        <f t="shared" ref="K19" si="4">SUM(K20:K21)</f>
        <v>1007</v>
      </c>
      <c r="L19" s="15">
        <f t="shared" ref="L19" si="5">SUM(L20:L21)</f>
        <v>950</v>
      </c>
      <c r="M19" s="15">
        <f t="shared" ref="M19" si="6">SUM(M20:M21)</f>
        <v>878</v>
      </c>
      <c r="N19" s="15">
        <f t="shared" ref="N19" si="7">SUM(N20:N21)</f>
        <v>843</v>
      </c>
      <c r="O19" s="15">
        <f t="shared" ref="O19" si="8">SUM(O20:O21)</f>
        <v>792</v>
      </c>
      <c r="P19" s="15">
        <f t="shared" ref="P19" si="9">SUM(P20:P21)</f>
        <v>779</v>
      </c>
      <c r="Q19" s="15">
        <f t="shared" ref="Q19" si="10">SUM(Q20:Q21)</f>
        <v>781</v>
      </c>
      <c r="R19" s="15">
        <f t="shared" ref="R19" si="11">SUM(R20:R21)</f>
        <v>757</v>
      </c>
      <c r="S19" s="15">
        <f t="shared" ref="S19" si="12">SUM(S20:S21)</f>
        <v>762</v>
      </c>
      <c r="T19" s="15">
        <f t="shared" ref="T19" si="13">SUM(T20:T21)</f>
        <v>776</v>
      </c>
      <c r="U19" s="15">
        <f t="shared" ref="U19" si="14">SUM(U20:U21)</f>
        <v>871</v>
      </c>
    </row>
    <row r="20" spans="1:21" s="16" customFormat="1" x14ac:dyDescent="0.2">
      <c r="A20" s="14"/>
      <c r="B20" s="14"/>
      <c r="C20" s="14" t="s">
        <v>4</v>
      </c>
      <c r="D20" s="20" t="s">
        <v>17</v>
      </c>
      <c r="F20" s="20" t="s">
        <v>17</v>
      </c>
      <c r="H20" s="33">
        <f t="shared" si="3"/>
        <v>526.08333333333337</v>
      </c>
      <c r="I20" s="18"/>
      <c r="J20" s="15">
        <v>647</v>
      </c>
      <c r="K20" s="15">
        <v>635</v>
      </c>
      <c r="L20" s="15">
        <v>599</v>
      </c>
      <c r="M20" s="15">
        <v>541</v>
      </c>
      <c r="N20" s="15">
        <v>499</v>
      </c>
      <c r="O20" s="15">
        <v>478</v>
      </c>
      <c r="P20" s="15">
        <v>478</v>
      </c>
      <c r="Q20" s="15">
        <v>457</v>
      </c>
      <c r="R20" s="15">
        <v>444</v>
      </c>
      <c r="S20" s="15">
        <v>454</v>
      </c>
      <c r="T20" s="15">
        <v>490</v>
      </c>
      <c r="U20" s="15">
        <v>591</v>
      </c>
    </row>
    <row r="21" spans="1:21" s="16" customFormat="1" x14ac:dyDescent="0.2">
      <c r="A21" s="14"/>
      <c r="B21" s="14"/>
      <c r="C21" s="14" t="s">
        <v>5</v>
      </c>
      <c r="D21" s="20" t="s">
        <v>17</v>
      </c>
      <c r="F21" s="20" t="s">
        <v>17</v>
      </c>
      <c r="H21" s="33">
        <f t="shared" si="3"/>
        <v>324</v>
      </c>
      <c r="I21" s="18"/>
      <c r="J21" s="15">
        <v>358</v>
      </c>
      <c r="K21" s="15">
        <v>372</v>
      </c>
      <c r="L21" s="15">
        <v>351</v>
      </c>
      <c r="M21" s="15">
        <v>337</v>
      </c>
      <c r="N21" s="15">
        <v>344</v>
      </c>
      <c r="O21" s="15">
        <v>314</v>
      </c>
      <c r="P21" s="15">
        <v>301</v>
      </c>
      <c r="Q21" s="15">
        <v>324</v>
      </c>
      <c r="R21" s="15">
        <v>313</v>
      </c>
      <c r="S21" s="15">
        <v>308</v>
      </c>
      <c r="T21" s="15">
        <v>286</v>
      </c>
      <c r="U21" s="15">
        <v>280</v>
      </c>
    </row>
    <row r="22" spans="1:21" s="16" customFormat="1" x14ac:dyDescent="0.2">
      <c r="A22" s="26" t="s">
        <v>8</v>
      </c>
      <c r="B22" s="27"/>
      <c r="C22" s="27"/>
      <c r="D22" s="28" t="s">
        <v>17</v>
      </c>
      <c r="E22" s="27"/>
      <c r="F22" s="28" t="s">
        <v>17</v>
      </c>
      <c r="G22" s="27"/>
      <c r="H22" s="34">
        <f t="shared" si="3"/>
        <v>1933.1666666666667</v>
      </c>
      <c r="I22" s="19"/>
      <c r="J22" s="17">
        <f>J16+J19</f>
        <v>2199</v>
      </c>
      <c r="K22" s="17">
        <f t="shared" ref="K22:U22" si="15">K16+K19</f>
        <v>2184</v>
      </c>
      <c r="L22" s="17">
        <f t="shared" si="15"/>
        <v>2066</v>
      </c>
      <c r="M22" s="17">
        <f t="shared" si="15"/>
        <v>1982</v>
      </c>
      <c r="N22" s="17">
        <f t="shared" si="15"/>
        <v>1903</v>
      </c>
      <c r="O22" s="17">
        <f t="shared" si="15"/>
        <v>1796</v>
      </c>
      <c r="P22" s="17">
        <f t="shared" si="15"/>
        <v>1854</v>
      </c>
      <c r="Q22" s="17">
        <f t="shared" si="15"/>
        <v>1839</v>
      </c>
      <c r="R22" s="17">
        <f t="shared" si="15"/>
        <v>1814</v>
      </c>
      <c r="S22" s="17">
        <f t="shared" si="15"/>
        <v>1806</v>
      </c>
      <c r="T22" s="17">
        <f t="shared" si="15"/>
        <v>1813</v>
      </c>
      <c r="U22" s="17">
        <f t="shared" si="15"/>
        <v>1942</v>
      </c>
    </row>
    <row r="23" spans="1:21" s="16" customFormat="1" x14ac:dyDescent="0.2">
      <c r="A23" s="30" t="s">
        <v>35</v>
      </c>
      <c r="B23" s="21"/>
      <c r="C23" s="21"/>
      <c r="D23" s="31" t="s">
        <v>17</v>
      </c>
      <c r="E23" s="21"/>
      <c r="F23" s="31" t="s">
        <v>17</v>
      </c>
      <c r="G23" s="21"/>
      <c r="H23" s="34">
        <f>AVERAGE(J23:U23)</f>
        <v>3074</v>
      </c>
      <c r="I23" s="19"/>
      <c r="J23" s="17">
        <v>3323</v>
      </c>
      <c r="K23" s="17">
        <v>3323</v>
      </c>
      <c r="L23" s="17">
        <v>3212</v>
      </c>
      <c r="M23" s="17">
        <v>3133</v>
      </c>
      <c r="N23" s="17">
        <v>3047</v>
      </c>
      <c r="O23" s="17">
        <v>2967</v>
      </c>
      <c r="P23" s="17">
        <v>3015</v>
      </c>
      <c r="Q23" s="17">
        <v>2883</v>
      </c>
      <c r="R23" s="17">
        <v>2865</v>
      </c>
      <c r="S23" s="17">
        <v>2910</v>
      </c>
      <c r="T23" s="17">
        <v>3008</v>
      </c>
      <c r="U23" s="17">
        <v>3202</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57597</v>
      </c>
      <c r="H25" s="35">
        <f t="shared" ref="H25:H31" si="16">IF(H16="","",100*H16/$F25)</f>
        <v>1.8804509494128745</v>
      </c>
      <c r="I25" s="15"/>
      <c r="J25" s="18">
        <f t="shared" ref="J25:U31" si="17">IF(J16="","",100*J16/$F25)</f>
        <v>2.0730246366998282</v>
      </c>
      <c r="K25" s="18">
        <f t="shared" si="17"/>
        <v>2.0435092105491606</v>
      </c>
      <c r="L25" s="18">
        <f t="shared" si="17"/>
        <v>1.9376009167144121</v>
      </c>
      <c r="M25" s="18">
        <f t="shared" si="17"/>
        <v>1.9167664982551174</v>
      </c>
      <c r="N25" s="18">
        <f t="shared" si="17"/>
        <v>1.8403736305710368</v>
      </c>
      <c r="O25" s="18">
        <f t="shared" si="17"/>
        <v>1.7431463444276611</v>
      </c>
      <c r="P25" s="18">
        <f t="shared" si="17"/>
        <v>1.8664166536451552</v>
      </c>
      <c r="Q25" s="18">
        <f t="shared" si="17"/>
        <v>1.8369012274944876</v>
      </c>
      <c r="R25" s="18">
        <f t="shared" si="17"/>
        <v>1.8351650259562129</v>
      </c>
      <c r="S25" s="18">
        <f t="shared" si="17"/>
        <v>1.8125944059586436</v>
      </c>
      <c r="T25" s="18">
        <f t="shared" si="17"/>
        <v>1.8004409951907216</v>
      </c>
      <c r="U25" s="18">
        <f t="shared" si="17"/>
        <v>1.8594718474920569</v>
      </c>
    </row>
    <row r="26" spans="1:21" s="16" customFormat="1" x14ac:dyDescent="0.2">
      <c r="A26" s="14"/>
      <c r="B26" s="14" t="s">
        <v>4</v>
      </c>
      <c r="C26" s="14"/>
      <c r="D26" s="20" t="s">
        <v>11</v>
      </c>
      <c r="F26" s="15">
        <v>28547</v>
      </c>
      <c r="H26" s="35">
        <f t="shared" si="16"/>
        <v>1.9400754311603088</v>
      </c>
      <c r="I26" s="15"/>
      <c r="J26" s="18">
        <f t="shared" si="17"/>
        <v>2.2103898833502647</v>
      </c>
      <c r="K26" s="18">
        <f t="shared" si="17"/>
        <v>2.1788629278032716</v>
      </c>
      <c r="L26" s="18">
        <f t="shared" si="17"/>
        <v>2.0702700809191859</v>
      </c>
      <c r="M26" s="18">
        <f t="shared" si="17"/>
        <v>2.0247311451290853</v>
      </c>
      <c r="N26" s="18">
        <f t="shared" si="17"/>
        <v>1.9651802290958771</v>
      </c>
      <c r="O26" s="18">
        <f t="shared" si="17"/>
        <v>1.8565873822117911</v>
      </c>
      <c r="P26" s="18">
        <f t="shared" si="17"/>
        <v>1.8811083476372299</v>
      </c>
      <c r="Q26" s="18">
        <f t="shared" si="17"/>
        <v>1.8250604266647985</v>
      </c>
      <c r="R26" s="18">
        <f t="shared" si="17"/>
        <v>1.8145514414824675</v>
      </c>
      <c r="S26" s="18">
        <f t="shared" si="17"/>
        <v>1.7550005254492591</v>
      </c>
      <c r="T26" s="18">
        <f t="shared" si="17"/>
        <v>1.8005394612393597</v>
      </c>
      <c r="U26" s="18">
        <f t="shared" si="17"/>
        <v>1.8986233229411147</v>
      </c>
    </row>
    <row r="27" spans="1:21" s="16" customFormat="1" x14ac:dyDescent="0.2">
      <c r="A27" s="14"/>
      <c r="B27" s="14" t="s">
        <v>5</v>
      </c>
      <c r="C27" s="14"/>
      <c r="D27" s="20" t="s">
        <v>11</v>
      </c>
      <c r="F27" s="15">
        <v>29050</v>
      </c>
      <c r="H27" s="35">
        <f t="shared" si="16"/>
        <v>1.8218588640275388</v>
      </c>
      <c r="I27" s="15"/>
      <c r="J27" s="18">
        <f t="shared" si="17"/>
        <v>1.9380378657487092</v>
      </c>
      <c r="K27" s="18">
        <f t="shared" si="17"/>
        <v>1.9104991394148021</v>
      </c>
      <c r="L27" s="18">
        <f t="shared" si="17"/>
        <v>1.8072289156626506</v>
      </c>
      <c r="M27" s="18">
        <f t="shared" si="17"/>
        <v>1.810671256454389</v>
      </c>
      <c r="N27" s="18">
        <f t="shared" si="17"/>
        <v>1.7177280550774527</v>
      </c>
      <c r="O27" s="18">
        <f t="shared" si="17"/>
        <v>1.6316695352839932</v>
      </c>
      <c r="P27" s="18">
        <f t="shared" si="17"/>
        <v>1.8519793459552496</v>
      </c>
      <c r="Q27" s="18">
        <f t="shared" si="17"/>
        <v>1.8485370051635113</v>
      </c>
      <c r="R27" s="18">
        <f t="shared" si="17"/>
        <v>1.8554216867469879</v>
      </c>
      <c r="S27" s="18">
        <f t="shared" si="17"/>
        <v>1.8691910499139415</v>
      </c>
      <c r="T27" s="18">
        <f t="shared" si="17"/>
        <v>1.8003442340791738</v>
      </c>
      <c r="U27" s="18">
        <f t="shared" si="17"/>
        <v>1.8209982788296042</v>
      </c>
    </row>
    <row r="28" spans="1:21" s="16" customFormat="1" x14ac:dyDescent="0.2">
      <c r="A28" s="14" t="s">
        <v>7</v>
      </c>
      <c r="B28" s="14"/>
      <c r="C28" s="14"/>
      <c r="D28" s="20" t="s">
        <v>12</v>
      </c>
      <c r="F28" s="15">
        <v>21071</v>
      </c>
      <c r="H28" s="35">
        <f t="shared" si="16"/>
        <v>4.034375840412574</v>
      </c>
      <c r="I28" s="15"/>
      <c r="J28" s="18">
        <f t="shared" si="17"/>
        <v>4.7695885340040816</v>
      </c>
      <c r="K28" s="18">
        <f t="shared" si="17"/>
        <v>4.7790802524797114</v>
      </c>
      <c r="L28" s="18">
        <f t="shared" si="17"/>
        <v>4.508566275924256</v>
      </c>
      <c r="M28" s="18">
        <f t="shared" si="17"/>
        <v>4.1668644108015753</v>
      </c>
      <c r="N28" s="18">
        <f t="shared" si="17"/>
        <v>4.0007593374780503</v>
      </c>
      <c r="O28" s="18">
        <f t="shared" si="17"/>
        <v>3.7587205163494852</v>
      </c>
      <c r="P28" s="18">
        <f t="shared" si="17"/>
        <v>3.6970243462578898</v>
      </c>
      <c r="Q28" s="18">
        <f t="shared" si="17"/>
        <v>3.70651606473352</v>
      </c>
      <c r="R28" s="18">
        <f t="shared" si="17"/>
        <v>3.5926154430259598</v>
      </c>
      <c r="S28" s="18">
        <f t="shared" si="17"/>
        <v>3.6163447392150347</v>
      </c>
      <c r="T28" s="18">
        <f t="shared" si="17"/>
        <v>3.6827867685444451</v>
      </c>
      <c r="U28" s="18">
        <f t="shared" si="17"/>
        <v>4.1336433961368702</v>
      </c>
    </row>
    <row r="29" spans="1:21" s="16" customFormat="1" x14ac:dyDescent="0.2">
      <c r="A29" s="14"/>
      <c r="B29" s="14" t="s">
        <v>4</v>
      </c>
      <c r="C29" s="14"/>
      <c r="D29" s="20" t="s">
        <v>12</v>
      </c>
      <c r="F29" s="15">
        <v>11773</v>
      </c>
      <c r="H29" s="35">
        <f t="shared" si="16"/>
        <v>4.4685579999433731</v>
      </c>
      <c r="I29" s="15"/>
      <c r="J29" s="18">
        <f t="shared" si="17"/>
        <v>5.4956255839633057</v>
      </c>
      <c r="K29" s="18">
        <f t="shared" si="17"/>
        <v>5.3936974433024716</v>
      </c>
      <c r="L29" s="18">
        <f t="shared" si="17"/>
        <v>5.0879130213199693</v>
      </c>
      <c r="M29" s="18">
        <f t="shared" si="17"/>
        <v>4.5952603414592712</v>
      </c>
      <c r="N29" s="18">
        <f t="shared" si="17"/>
        <v>4.2385118491463523</v>
      </c>
      <c r="O29" s="18">
        <f t="shared" si="17"/>
        <v>4.0601376029898919</v>
      </c>
      <c r="P29" s="18">
        <f t="shared" si="17"/>
        <v>4.0601376029898919</v>
      </c>
      <c r="Q29" s="18">
        <f t="shared" si="17"/>
        <v>3.8817633568334324</v>
      </c>
      <c r="R29" s="18">
        <f t="shared" si="17"/>
        <v>3.7713412044508621</v>
      </c>
      <c r="S29" s="18">
        <f t="shared" si="17"/>
        <v>3.8562813216682237</v>
      </c>
      <c r="T29" s="18">
        <f t="shared" si="17"/>
        <v>4.162065743650726</v>
      </c>
      <c r="U29" s="18">
        <f t="shared" si="17"/>
        <v>5.0199609275460801</v>
      </c>
    </row>
    <row r="30" spans="1:21" s="16" customFormat="1" x14ac:dyDescent="0.2">
      <c r="A30" s="14"/>
      <c r="B30" s="14" t="s">
        <v>5</v>
      </c>
      <c r="C30" s="14"/>
      <c r="D30" s="20" t="s">
        <v>12</v>
      </c>
      <c r="F30" s="15">
        <v>9298</v>
      </c>
      <c r="H30" s="35">
        <f t="shared" si="16"/>
        <v>3.4846203484620348</v>
      </c>
      <c r="I30" s="15"/>
      <c r="J30" s="18">
        <f t="shared" si="17"/>
        <v>3.8502903850290386</v>
      </c>
      <c r="K30" s="18">
        <f t="shared" si="17"/>
        <v>4.0008604000860402</v>
      </c>
      <c r="L30" s="18">
        <f t="shared" si="17"/>
        <v>3.7750053775005377</v>
      </c>
      <c r="M30" s="18">
        <f t="shared" si="17"/>
        <v>3.6244353624435361</v>
      </c>
      <c r="N30" s="18">
        <f t="shared" si="17"/>
        <v>3.6997203699720371</v>
      </c>
      <c r="O30" s="18">
        <f t="shared" si="17"/>
        <v>3.3770703377070337</v>
      </c>
      <c r="P30" s="18">
        <f t="shared" si="17"/>
        <v>3.2372553237255324</v>
      </c>
      <c r="Q30" s="18">
        <f t="shared" si="17"/>
        <v>3.4846203484620348</v>
      </c>
      <c r="R30" s="18">
        <f t="shared" si="17"/>
        <v>3.3663153366315335</v>
      </c>
      <c r="S30" s="18">
        <f t="shared" si="17"/>
        <v>3.3125403312540329</v>
      </c>
      <c r="T30" s="18">
        <f t="shared" si="17"/>
        <v>3.0759303075930307</v>
      </c>
      <c r="U30" s="18">
        <f t="shared" si="17"/>
        <v>3.0114003011400303</v>
      </c>
    </row>
    <row r="31" spans="1:21" s="16" customFormat="1" x14ac:dyDescent="0.2">
      <c r="A31" s="26" t="s">
        <v>8</v>
      </c>
      <c r="B31" s="27"/>
      <c r="C31" s="27"/>
      <c r="D31" s="28" t="s">
        <v>13</v>
      </c>
      <c r="E31" s="27"/>
      <c r="F31" s="17">
        <v>78668</v>
      </c>
      <c r="G31" s="21"/>
      <c r="H31" s="36">
        <f t="shared" si="16"/>
        <v>2.4573736038372234</v>
      </c>
      <c r="I31" s="17"/>
      <c r="J31" s="19">
        <f t="shared" si="17"/>
        <v>2.79529160522703</v>
      </c>
      <c r="K31" s="19">
        <f t="shared" si="17"/>
        <v>2.7762241317943763</v>
      </c>
      <c r="L31" s="19">
        <f t="shared" si="17"/>
        <v>2.6262266741241675</v>
      </c>
      <c r="M31" s="19">
        <f t="shared" si="17"/>
        <v>2.5194488229013068</v>
      </c>
      <c r="N31" s="19">
        <f t="shared" si="17"/>
        <v>2.4190267961559972</v>
      </c>
      <c r="O31" s="19">
        <f t="shared" si="17"/>
        <v>2.2830121523364011</v>
      </c>
      <c r="P31" s="19">
        <f t="shared" si="17"/>
        <v>2.3567397162759951</v>
      </c>
      <c r="Q31" s="19">
        <f t="shared" si="17"/>
        <v>2.3376722428433419</v>
      </c>
      <c r="R31" s="19">
        <f t="shared" si="17"/>
        <v>2.3058931204555857</v>
      </c>
      <c r="S31" s="19">
        <f t="shared" si="17"/>
        <v>2.2957238012915036</v>
      </c>
      <c r="T31" s="19">
        <f t="shared" si="17"/>
        <v>2.3046219555600751</v>
      </c>
      <c r="U31" s="19">
        <f t="shared" si="17"/>
        <v>2.4686022270808969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64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7CAB-A336-4156-B072-CD47BC217385}">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44</v>
      </c>
    </row>
    <row r="4" spans="1:15" s="75" customFormat="1" ht="15.75" x14ac:dyDescent="0.25">
      <c r="A4" s="76" t="s">
        <v>3</v>
      </c>
    </row>
    <row r="5" spans="1:15" ht="11.25" customHeight="1" x14ac:dyDescent="0.2">
      <c r="O5" s="49" t="s">
        <v>43</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2473</v>
      </c>
      <c r="E7" s="46">
        <f t="shared" si="0"/>
        <v>2424</v>
      </c>
      <c r="F7" s="46">
        <f t="shared" si="0"/>
        <v>2251</v>
      </c>
      <c r="G7" s="46">
        <f t="shared" si="0"/>
        <v>2051</v>
      </c>
      <c r="H7" s="46">
        <f t="shared" si="0"/>
        <v>1846</v>
      </c>
      <c r="I7" s="46">
        <f t="shared" si="0"/>
        <v>1865</v>
      </c>
      <c r="J7" s="46">
        <f t="shared" si="0"/>
        <v>1899</v>
      </c>
      <c r="K7" s="46">
        <f t="shared" si="0"/>
        <v>1920</v>
      </c>
      <c r="L7" s="46">
        <f t="shared" si="0"/>
        <v>1913</v>
      </c>
      <c r="M7" s="46">
        <f t="shared" si="0"/>
        <v>1902</v>
      </c>
      <c r="N7" s="46">
        <f t="shared" si="0"/>
        <v>1950</v>
      </c>
      <c r="O7" s="46">
        <f t="shared" si="0"/>
        <v>2081</v>
      </c>
    </row>
    <row r="8" spans="1:15" ht="11.25" customHeight="1" x14ac:dyDescent="0.2">
      <c r="B8" s="47" t="s">
        <v>41</v>
      </c>
      <c r="C8" s="47" t="s">
        <v>5</v>
      </c>
      <c r="D8" s="46">
        <v>1059</v>
      </c>
      <c r="E8" s="46">
        <v>1048</v>
      </c>
      <c r="F8" s="46">
        <v>971</v>
      </c>
      <c r="G8" s="46">
        <v>903</v>
      </c>
      <c r="H8" s="46">
        <v>835</v>
      </c>
      <c r="I8" s="46">
        <v>857</v>
      </c>
      <c r="J8" s="46">
        <v>896</v>
      </c>
      <c r="K8" s="46">
        <v>915</v>
      </c>
      <c r="L8" s="46">
        <v>895</v>
      </c>
      <c r="M8" s="46">
        <v>881</v>
      </c>
      <c r="N8" s="46">
        <v>869</v>
      </c>
      <c r="O8" s="46">
        <v>876</v>
      </c>
    </row>
    <row r="9" spans="1:15" ht="11.25" customHeight="1" x14ac:dyDescent="0.2">
      <c r="B9" s="47"/>
      <c r="C9" s="47" t="s">
        <v>4</v>
      </c>
      <c r="D9" s="46">
        <v>1414</v>
      </c>
      <c r="E9" s="46">
        <v>1376</v>
      </c>
      <c r="F9" s="46">
        <v>1280</v>
      </c>
      <c r="G9" s="46">
        <v>1148</v>
      </c>
      <c r="H9" s="46">
        <v>1011</v>
      </c>
      <c r="I9" s="46">
        <v>1008</v>
      </c>
      <c r="J9" s="46">
        <v>1003</v>
      </c>
      <c r="K9" s="46">
        <v>1005</v>
      </c>
      <c r="L9" s="46">
        <v>1018</v>
      </c>
      <c r="M9" s="46">
        <v>1021</v>
      </c>
      <c r="N9" s="46">
        <v>1081</v>
      </c>
      <c r="O9" s="46">
        <v>1205</v>
      </c>
    </row>
    <row r="10" spans="1:15" ht="11.25" customHeight="1" x14ac:dyDescent="0.2">
      <c r="A10" s="47" t="s">
        <v>31</v>
      </c>
      <c r="C10" s="47"/>
      <c r="D10" s="46">
        <v>1895</v>
      </c>
      <c r="E10" s="46">
        <v>1848</v>
      </c>
      <c r="F10" s="46">
        <v>1984</v>
      </c>
      <c r="G10" s="46">
        <v>1536</v>
      </c>
      <c r="H10" s="46">
        <v>1367</v>
      </c>
      <c r="I10" s="46">
        <v>1371</v>
      </c>
      <c r="J10" s="46">
        <v>1393</v>
      </c>
      <c r="K10" s="46">
        <v>1420</v>
      </c>
      <c r="L10" s="46">
        <v>1403</v>
      </c>
      <c r="M10" s="46">
        <v>1397</v>
      </c>
      <c r="N10" s="46">
        <v>1444</v>
      </c>
      <c r="O10" s="46">
        <v>1581</v>
      </c>
    </row>
    <row r="11" spans="1:15" ht="11.25" customHeight="1" x14ac:dyDescent="0.2">
      <c r="A11" s="47" t="s">
        <v>32</v>
      </c>
      <c r="C11" s="47"/>
      <c r="D11" s="46">
        <v>578</v>
      </c>
      <c r="E11" s="46">
        <v>576</v>
      </c>
      <c r="F11" s="46">
        <v>567</v>
      </c>
      <c r="G11" s="46">
        <v>515</v>
      </c>
      <c r="H11" s="46">
        <v>479</v>
      </c>
      <c r="I11" s="46">
        <v>494</v>
      </c>
      <c r="J11" s="46">
        <v>506</v>
      </c>
      <c r="K11" s="46">
        <v>500</v>
      </c>
      <c r="L11" s="46">
        <v>510</v>
      </c>
      <c r="M11" s="46">
        <v>505</v>
      </c>
      <c r="N11" s="46">
        <v>506</v>
      </c>
      <c r="O11" s="46">
        <v>500</v>
      </c>
    </row>
    <row r="12" spans="1:15" ht="11.25" customHeight="1" x14ac:dyDescent="0.2">
      <c r="A12" s="47" t="s">
        <v>35</v>
      </c>
      <c r="C12" s="47"/>
      <c r="D12" s="46">
        <v>3469</v>
      </c>
      <c r="E12" s="46">
        <v>3391</v>
      </c>
      <c r="F12" s="46">
        <v>3327</v>
      </c>
      <c r="G12" s="46">
        <v>3175</v>
      </c>
      <c r="H12" s="46">
        <v>3027</v>
      </c>
      <c r="I12" s="46">
        <v>2995</v>
      </c>
      <c r="J12" s="46">
        <v>3032</v>
      </c>
      <c r="K12" s="46">
        <v>3031</v>
      </c>
      <c r="L12" s="46">
        <v>3003</v>
      </c>
      <c r="M12" s="46">
        <v>3063</v>
      </c>
      <c r="N12" s="46">
        <v>3181</v>
      </c>
      <c r="O12" s="46">
        <v>3316</v>
      </c>
    </row>
    <row r="13" spans="1:15" ht="11.25" customHeight="1" x14ac:dyDescent="0.2">
      <c r="A13" s="42" t="s">
        <v>40</v>
      </c>
      <c r="B13" s="45"/>
      <c r="C13" s="42"/>
      <c r="D13" s="44">
        <v>3.1</v>
      </c>
      <c r="E13" s="42">
        <v>3.1</v>
      </c>
      <c r="F13" s="43">
        <v>2.9</v>
      </c>
      <c r="G13" s="42">
        <v>2.6</v>
      </c>
      <c r="H13" s="42">
        <v>2.2999999999999998</v>
      </c>
      <c r="I13" s="42">
        <v>2.4</v>
      </c>
      <c r="J13" s="42">
        <v>2.4</v>
      </c>
      <c r="K13" s="43">
        <v>2.4</v>
      </c>
      <c r="L13" s="42">
        <v>2.4</v>
      </c>
      <c r="M13" s="42">
        <v>2.4</v>
      </c>
      <c r="N13" s="42">
        <v>2.5</v>
      </c>
      <c r="O13" s="42">
        <v>2.6</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D407-B89E-45A6-8B56-D1DD5AF5635C}">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46</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2853</v>
      </c>
      <c r="E7" s="46">
        <f t="shared" si="0"/>
        <v>2819</v>
      </c>
      <c r="F7" s="46">
        <f t="shared" si="0"/>
        <v>2700</v>
      </c>
      <c r="G7" s="46">
        <f t="shared" si="0"/>
        <v>2624</v>
      </c>
      <c r="H7" s="46">
        <f t="shared" si="0"/>
        <v>2534</v>
      </c>
      <c r="I7" s="46">
        <f t="shared" si="0"/>
        <v>2491</v>
      </c>
      <c r="J7" s="46">
        <f t="shared" si="0"/>
        <v>2494</v>
      </c>
      <c r="K7" s="46">
        <f t="shared" si="0"/>
        <v>2548</v>
      </c>
      <c r="L7" s="46">
        <f t="shared" si="0"/>
        <v>2528</v>
      </c>
      <c r="M7" s="46">
        <f t="shared" si="0"/>
        <v>2462</v>
      </c>
      <c r="N7" s="46">
        <f t="shared" si="0"/>
        <v>2408</v>
      </c>
      <c r="O7" s="46">
        <f t="shared" si="0"/>
        <v>2430</v>
      </c>
    </row>
    <row r="8" spans="1:15" ht="11.25" customHeight="1" x14ac:dyDescent="0.2">
      <c r="B8" s="47" t="s">
        <v>41</v>
      </c>
      <c r="C8" s="47" t="s">
        <v>5</v>
      </c>
      <c r="D8" s="46">
        <v>1194</v>
      </c>
      <c r="E8" s="46">
        <v>1209</v>
      </c>
      <c r="F8" s="46">
        <v>1194</v>
      </c>
      <c r="G8" s="46">
        <v>1181</v>
      </c>
      <c r="H8" s="46">
        <v>1180</v>
      </c>
      <c r="I8" s="46">
        <v>1154</v>
      </c>
      <c r="J8" s="46">
        <v>1181</v>
      </c>
      <c r="K8" s="46">
        <v>1200</v>
      </c>
      <c r="L8" s="46">
        <v>1196</v>
      </c>
      <c r="M8" s="46">
        <v>1145</v>
      </c>
      <c r="N8" s="46">
        <v>1059</v>
      </c>
      <c r="O8" s="46">
        <v>1014</v>
      </c>
    </row>
    <row r="9" spans="1:15" ht="11.25" customHeight="1" x14ac:dyDescent="0.2">
      <c r="B9" s="47"/>
      <c r="C9" s="47" t="s">
        <v>4</v>
      </c>
      <c r="D9" s="46">
        <v>1659</v>
      </c>
      <c r="E9" s="46">
        <v>1610</v>
      </c>
      <c r="F9" s="46">
        <v>1506</v>
      </c>
      <c r="G9" s="46">
        <v>1443</v>
      </c>
      <c r="H9" s="46">
        <v>1354</v>
      </c>
      <c r="I9" s="46">
        <v>1337</v>
      </c>
      <c r="J9" s="46">
        <v>1313</v>
      </c>
      <c r="K9" s="46">
        <v>1348</v>
      </c>
      <c r="L9" s="46">
        <v>1332</v>
      </c>
      <c r="M9" s="46">
        <v>1317</v>
      </c>
      <c r="N9" s="46">
        <v>1349</v>
      </c>
      <c r="O9" s="46">
        <v>1416</v>
      </c>
    </row>
    <row r="10" spans="1:15" ht="11.25" customHeight="1" x14ac:dyDescent="0.2">
      <c r="A10" s="47" t="s">
        <v>31</v>
      </c>
      <c r="C10" s="47"/>
      <c r="D10" s="46">
        <v>2221</v>
      </c>
      <c r="E10" s="46">
        <v>2196</v>
      </c>
      <c r="F10" s="46">
        <v>2089</v>
      </c>
      <c r="G10" s="46">
        <v>2004</v>
      </c>
      <c r="H10" s="46">
        <v>1930</v>
      </c>
      <c r="I10" s="46">
        <v>1880</v>
      </c>
      <c r="J10" s="46">
        <v>1854</v>
      </c>
      <c r="K10" s="46">
        <v>1895</v>
      </c>
      <c r="L10" s="46">
        <v>1869</v>
      </c>
      <c r="M10" s="46">
        <v>1810</v>
      </c>
      <c r="N10" s="46">
        <v>1804</v>
      </c>
      <c r="O10" s="46">
        <v>1852</v>
      </c>
    </row>
    <row r="11" spans="1:15" ht="11.25" customHeight="1" x14ac:dyDescent="0.2">
      <c r="A11" s="47" t="s">
        <v>32</v>
      </c>
      <c r="C11" s="47"/>
      <c r="D11" s="46">
        <v>632</v>
      </c>
      <c r="E11" s="46">
        <v>623</v>
      </c>
      <c r="F11" s="46">
        <v>611</v>
      </c>
      <c r="G11" s="46">
        <v>620</v>
      </c>
      <c r="H11" s="46">
        <v>604</v>
      </c>
      <c r="I11" s="46">
        <v>611</v>
      </c>
      <c r="J11" s="46">
        <v>640</v>
      </c>
      <c r="K11" s="46">
        <v>653</v>
      </c>
      <c r="L11" s="46">
        <v>659</v>
      </c>
      <c r="M11" s="46">
        <v>652</v>
      </c>
      <c r="N11" s="46">
        <v>604</v>
      </c>
      <c r="O11" s="46">
        <v>578</v>
      </c>
    </row>
    <row r="12" spans="1:15" ht="11.25" customHeight="1" x14ac:dyDescent="0.2">
      <c r="A12" s="47" t="s">
        <v>35</v>
      </c>
      <c r="C12" s="47"/>
      <c r="D12" s="46">
        <v>3596</v>
      </c>
      <c r="E12" s="46">
        <v>3556</v>
      </c>
      <c r="F12" s="46">
        <v>3471</v>
      </c>
      <c r="G12" s="46">
        <v>3359</v>
      </c>
      <c r="H12" s="46">
        <v>3297</v>
      </c>
      <c r="I12" s="46">
        <v>3286</v>
      </c>
      <c r="J12" s="46">
        <v>3283</v>
      </c>
      <c r="K12" s="46">
        <v>3272</v>
      </c>
      <c r="L12" s="46">
        <v>3242</v>
      </c>
      <c r="M12" s="46">
        <v>3285</v>
      </c>
      <c r="N12" s="46">
        <v>3332</v>
      </c>
      <c r="O12" s="46">
        <v>3516</v>
      </c>
    </row>
    <row r="13" spans="1:15" ht="11.25" customHeight="1" x14ac:dyDescent="0.2">
      <c r="A13" s="42" t="s">
        <v>40</v>
      </c>
      <c r="B13" s="45"/>
      <c r="C13" s="42"/>
      <c r="D13" s="44">
        <v>3.6</v>
      </c>
      <c r="E13" s="42">
        <v>3.6</v>
      </c>
      <c r="F13" s="43">
        <v>3.4</v>
      </c>
      <c r="G13" s="42">
        <v>3.3</v>
      </c>
      <c r="H13" s="42">
        <v>3.2</v>
      </c>
      <c r="I13" s="42">
        <v>3.2</v>
      </c>
      <c r="J13" s="42">
        <v>3.2</v>
      </c>
      <c r="K13" s="43">
        <v>3.2</v>
      </c>
      <c r="L13" s="42">
        <v>3.2</v>
      </c>
      <c r="M13" s="42">
        <v>3.1</v>
      </c>
      <c r="N13" s="42">
        <v>3.1</v>
      </c>
      <c r="O13" s="42">
        <v>3.1</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7</vt:i4>
      </vt:variant>
    </vt:vector>
  </HeadingPairs>
  <TitlesOfParts>
    <vt:vector size="29" baseType="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'2023'!Drucktitel</vt:lpstr>
      <vt:lpstr>'2024'!Drucktitel</vt:lpstr>
      <vt:lpstr>'2025'!Drucktitel</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2023-01-10T12:45:24Z</cp:lastPrinted>
  <dcterms:created xsi:type="dcterms:W3CDTF">2021-01-07T07:09:33Z</dcterms:created>
  <dcterms:modified xsi:type="dcterms:W3CDTF">2025-04-04T08:12:58Z</dcterms:modified>
</cp:coreProperties>
</file>